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webfiles/docs.ccsu.edu/oira/institutionalData/factbook/enrollments/headcount/"/>
    </mc:Choice>
  </mc:AlternateContent>
  <xr:revisionPtr revIDLastSave="0" documentId="8_{CC8E3752-90EA-034D-B284-FF29E42753C6}" xr6:coauthVersionLast="47" xr6:coauthVersionMax="47" xr10:uidLastSave="{00000000-0000-0000-0000-000000000000}"/>
  <bookViews>
    <workbookView xWindow="0" yWindow="500" windowWidth="35840" windowHeight="20080" firstSheet="11" activeTab="20" xr2:uid="{00000000-000D-0000-FFFF-FFFF00000000}"/>
  </bookViews>
  <sheets>
    <sheet name="All" sheetId="3" r:id="rId1"/>
    <sheet name="UG" sheetId="1" r:id="rId2"/>
    <sheet name="GR" sheetId="2" r:id="rId3"/>
    <sheet name="All (CLASS)" sheetId="6" r:id="rId4"/>
    <sheet name="UG (CLASS)" sheetId="7" r:id="rId5"/>
    <sheet name="GR (CLASS)" sheetId="8" r:id="rId6"/>
    <sheet name="All (Business)" sheetId="9" r:id="rId7"/>
    <sheet name="UG (Business)" sheetId="10" r:id="rId8"/>
    <sheet name="GR (Business)" sheetId="11" r:id="rId9"/>
    <sheet name="All (SEPS)" sheetId="12" r:id="rId10"/>
    <sheet name="UG (SEPS)" sheetId="13" r:id="rId11"/>
    <sheet name="GR (SEPS)" sheetId="14" r:id="rId12"/>
    <sheet name="All (SEST)" sheetId="15" r:id="rId13"/>
    <sheet name="UG (SEST)" sheetId="16" r:id="rId14"/>
    <sheet name="GR (SEST)" sheetId="17" r:id="rId15"/>
    <sheet name="All (OO)" sheetId="19" r:id="rId16"/>
    <sheet name="UG (OO)" sheetId="20" r:id="rId17"/>
    <sheet name="GR (OO)" sheetId="21" r:id="rId18"/>
    <sheet name="All School Chk" sheetId="18" r:id="rId19"/>
    <sheet name="UG School Chk" sheetId="22" r:id="rId20"/>
    <sheet name="GR School Chk" sheetId="23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9" l="1"/>
  <c r="N4" i="19"/>
  <c r="N5" i="19"/>
  <c r="N6" i="19"/>
  <c r="N7" i="19"/>
  <c r="N8" i="19"/>
  <c r="N9" i="19"/>
  <c r="N10" i="19"/>
  <c r="N11" i="19"/>
  <c r="N14" i="19"/>
  <c r="N15" i="19"/>
  <c r="N16" i="19"/>
  <c r="N17" i="19"/>
  <c r="N18" i="19"/>
  <c r="N19" i="19"/>
  <c r="N20" i="19"/>
  <c r="N21" i="19"/>
  <c r="N22" i="19"/>
  <c r="L33" i="21"/>
  <c r="J33" i="21"/>
  <c r="H33" i="21"/>
  <c r="F33" i="21"/>
  <c r="D33" i="21"/>
  <c r="L32" i="21"/>
  <c r="J32" i="21"/>
  <c r="H32" i="21"/>
  <c r="F32" i="21"/>
  <c r="D32" i="21"/>
  <c r="L31" i="21"/>
  <c r="J31" i="21"/>
  <c r="H31" i="21"/>
  <c r="F31" i="21"/>
  <c r="D31" i="21"/>
  <c r="L30" i="21"/>
  <c r="J30" i="21"/>
  <c r="H30" i="21"/>
  <c r="F30" i="21"/>
  <c r="D30" i="21"/>
  <c r="L29" i="21"/>
  <c r="J29" i="21"/>
  <c r="H29" i="21"/>
  <c r="F29" i="21"/>
  <c r="D29" i="21"/>
  <c r="L28" i="21"/>
  <c r="J28" i="21"/>
  <c r="H28" i="21"/>
  <c r="F28" i="21"/>
  <c r="D28" i="21"/>
  <c r="L27" i="21"/>
  <c r="J27" i="21"/>
  <c r="H27" i="21"/>
  <c r="F27" i="21"/>
  <c r="D27" i="21"/>
  <c r="L26" i="21"/>
  <c r="J26" i="21"/>
  <c r="H26" i="21"/>
  <c r="F26" i="21"/>
  <c r="D26" i="21"/>
  <c r="L25" i="21"/>
  <c r="J25" i="21"/>
  <c r="H25" i="21"/>
  <c r="F25" i="21"/>
  <c r="D25" i="21"/>
  <c r="L23" i="21"/>
  <c r="M20" i="21" s="1"/>
  <c r="J23" i="21"/>
  <c r="K17" i="21" s="1"/>
  <c r="H23" i="21"/>
  <c r="I23" i="21" s="1"/>
  <c r="F23" i="21"/>
  <c r="G19" i="21" s="1"/>
  <c r="D23" i="21"/>
  <c r="E16" i="21" s="1"/>
  <c r="K14" i="21"/>
  <c r="L12" i="21"/>
  <c r="M12" i="21" s="1"/>
  <c r="J12" i="21"/>
  <c r="K11" i="21" s="1"/>
  <c r="H12" i="21"/>
  <c r="I12" i="21" s="1"/>
  <c r="F12" i="21"/>
  <c r="G8" i="21" s="1"/>
  <c r="D12" i="21"/>
  <c r="E12" i="21" s="1"/>
  <c r="K5" i="21"/>
  <c r="L33" i="20"/>
  <c r="J33" i="20"/>
  <c r="H33" i="20"/>
  <c r="F33" i="20"/>
  <c r="D33" i="20"/>
  <c r="L32" i="20"/>
  <c r="M32" i="20" s="1"/>
  <c r="J32" i="20"/>
  <c r="K32" i="20" s="1"/>
  <c r="H32" i="20"/>
  <c r="F32" i="20"/>
  <c r="D32" i="20"/>
  <c r="L31" i="20"/>
  <c r="J31" i="20"/>
  <c r="H31" i="20"/>
  <c r="F31" i="20"/>
  <c r="D31" i="20"/>
  <c r="L30" i="20"/>
  <c r="M30" i="20" s="1"/>
  <c r="J30" i="20"/>
  <c r="H30" i="20"/>
  <c r="F30" i="20"/>
  <c r="D30" i="20"/>
  <c r="L29" i="20"/>
  <c r="M29" i="20" s="1"/>
  <c r="J29" i="20"/>
  <c r="K29" i="20" s="1"/>
  <c r="H29" i="20"/>
  <c r="F29" i="20"/>
  <c r="D29" i="20"/>
  <c r="L28" i="20"/>
  <c r="J28" i="20"/>
  <c r="H28" i="20"/>
  <c r="F28" i="20"/>
  <c r="D28" i="20"/>
  <c r="E28" i="20" s="1"/>
  <c r="L27" i="20"/>
  <c r="M27" i="20" s="1"/>
  <c r="J27" i="20"/>
  <c r="K27" i="20" s="1"/>
  <c r="H27" i="20"/>
  <c r="F27" i="20"/>
  <c r="D27" i="20"/>
  <c r="L26" i="20"/>
  <c r="J26" i="20"/>
  <c r="K26" i="20" s="1"/>
  <c r="H26" i="20"/>
  <c r="F26" i="20"/>
  <c r="D26" i="20"/>
  <c r="E26" i="20" s="1"/>
  <c r="L25" i="20"/>
  <c r="L34" i="20" s="1"/>
  <c r="M34" i="20" s="1"/>
  <c r="J25" i="20"/>
  <c r="J34" i="20" s="1"/>
  <c r="K34" i="20" s="1"/>
  <c r="H25" i="20"/>
  <c r="F25" i="20"/>
  <c r="D25" i="20"/>
  <c r="D34" i="20" s="1"/>
  <c r="E34" i="20" s="1"/>
  <c r="L23" i="20"/>
  <c r="M20" i="20" s="1"/>
  <c r="J23" i="20"/>
  <c r="K17" i="20" s="1"/>
  <c r="H23" i="20"/>
  <c r="I23" i="20" s="1"/>
  <c r="F23" i="20"/>
  <c r="G19" i="20" s="1"/>
  <c r="D23" i="20"/>
  <c r="E16" i="20" s="1"/>
  <c r="K22" i="20"/>
  <c r="I21" i="20"/>
  <c r="G20" i="20"/>
  <c r="M19" i="20"/>
  <c r="I19" i="20"/>
  <c r="K18" i="20"/>
  <c r="G18" i="20"/>
  <c r="I17" i="20"/>
  <c r="K16" i="20"/>
  <c r="G16" i="20"/>
  <c r="I15" i="20"/>
  <c r="E15" i="20"/>
  <c r="K14" i="20"/>
  <c r="G14" i="20"/>
  <c r="M12" i="20"/>
  <c r="L12" i="20"/>
  <c r="M10" i="20" s="1"/>
  <c r="K12" i="20"/>
  <c r="J12" i="20"/>
  <c r="I12" i="20"/>
  <c r="H12" i="20"/>
  <c r="G12" i="20"/>
  <c r="F12" i="20"/>
  <c r="E12" i="20"/>
  <c r="D12" i="20"/>
  <c r="E10" i="20" s="1"/>
  <c r="M11" i="20"/>
  <c r="K11" i="20"/>
  <c r="I11" i="20"/>
  <c r="G11" i="20"/>
  <c r="E11" i="20"/>
  <c r="K10" i="20"/>
  <c r="I10" i="20"/>
  <c r="G10" i="20"/>
  <c r="M9" i="20"/>
  <c r="K9" i="20"/>
  <c r="I9" i="20"/>
  <c r="G9" i="20"/>
  <c r="E9" i="20"/>
  <c r="M8" i="20"/>
  <c r="K8" i="20"/>
  <c r="I8" i="20"/>
  <c r="G8" i="20"/>
  <c r="E8" i="20"/>
  <c r="M7" i="20"/>
  <c r="K7" i="20"/>
  <c r="I7" i="20"/>
  <c r="G7" i="20"/>
  <c r="E7" i="20"/>
  <c r="M6" i="20"/>
  <c r="K6" i="20"/>
  <c r="I6" i="20"/>
  <c r="G6" i="20"/>
  <c r="E6" i="20"/>
  <c r="M5" i="20"/>
  <c r="K5" i="20"/>
  <c r="I5" i="20"/>
  <c r="G5" i="20"/>
  <c r="E5" i="20"/>
  <c r="M4" i="20"/>
  <c r="K4" i="20"/>
  <c r="I4" i="20"/>
  <c r="G4" i="20"/>
  <c r="E4" i="20"/>
  <c r="M3" i="20"/>
  <c r="K3" i="20"/>
  <c r="I3" i="20"/>
  <c r="G3" i="20"/>
  <c r="E3" i="20"/>
  <c r="L33" i="17"/>
  <c r="J33" i="17"/>
  <c r="H33" i="17"/>
  <c r="F33" i="17"/>
  <c r="D33" i="17"/>
  <c r="L32" i="17"/>
  <c r="J32" i="17"/>
  <c r="H32" i="17"/>
  <c r="F32" i="17"/>
  <c r="D32" i="17"/>
  <c r="L31" i="17"/>
  <c r="J31" i="17"/>
  <c r="H31" i="17"/>
  <c r="F31" i="17"/>
  <c r="D31" i="17"/>
  <c r="L30" i="17"/>
  <c r="J30" i="17"/>
  <c r="H30" i="17"/>
  <c r="F30" i="17"/>
  <c r="D30" i="17"/>
  <c r="L29" i="17"/>
  <c r="J29" i="17"/>
  <c r="H29" i="17"/>
  <c r="F29" i="17"/>
  <c r="D29" i="17"/>
  <c r="L28" i="17"/>
  <c r="J28" i="17"/>
  <c r="H28" i="17"/>
  <c r="F28" i="17"/>
  <c r="D28" i="17"/>
  <c r="L27" i="17"/>
  <c r="J27" i="17"/>
  <c r="H27" i="17"/>
  <c r="F27" i="17"/>
  <c r="D27" i="17"/>
  <c r="L26" i="17"/>
  <c r="J26" i="17"/>
  <c r="H26" i="17"/>
  <c r="F26" i="17"/>
  <c r="D26" i="17"/>
  <c r="L25" i="17"/>
  <c r="J25" i="17"/>
  <c r="H25" i="17"/>
  <c r="F25" i="17"/>
  <c r="D25" i="17"/>
  <c r="L23" i="17"/>
  <c r="M20" i="17" s="1"/>
  <c r="J23" i="17"/>
  <c r="K17" i="17" s="1"/>
  <c r="H23" i="17"/>
  <c r="I23" i="17" s="1"/>
  <c r="F23" i="17"/>
  <c r="G19" i="17" s="1"/>
  <c r="D23" i="17"/>
  <c r="E16" i="17" s="1"/>
  <c r="L12" i="17"/>
  <c r="M11" i="17" s="1"/>
  <c r="J12" i="17"/>
  <c r="K12" i="17" s="1"/>
  <c r="H12" i="17"/>
  <c r="I12" i="17" s="1"/>
  <c r="F12" i="17"/>
  <c r="G11" i="17" s="1"/>
  <c r="D12" i="17"/>
  <c r="E7" i="17" s="1"/>
  <c r="I10" i="17"/>
  <c r="I8" i="17"/>
  <c r="K7" i="17"/>
  <c r="K6" i="17"/>
  <c r="I6" i="17"/>
  <c r="I5" i="17"/>
  <c r="I4" i="17"/>
  <c r="E4" i="17"/>
  <c r="K3" i="17"/>
  <c r="I3" i="17"/>
  <c r="L33" i="16"/>
  <c r="J33" i="16"/>
  <c r="H33" i="16"/>
  <c r="F33" i="16"/>
  <c r="D33" i="16"/>
  <c r="L32" i="16"/>
  <c r="J32" i="16"/>
  <c r="K32" i="16" s="1"/>
  <c r="H32" i="16"/>
  <c r="I32" i="16" s="1"/>
  <c r="F32" i="16"/>
  <c r="D32" i="16"/>
  <c r="L31" i="16"/>
  <c r="J31" i="16"/>
  <c r="K31" i="16" s="1"/>
  <c r="H31" i="16"/>
  <c r="I31" i="16" s="1"/>
  <c r="F31" i="16"/>
  <c r="D31" i="16"/>
  <c r="L30" i="16"/>
  <c r="J30" i="16"/>
  <c r="K30" i="16" s="1"/>
  <c r="H30" i="16"/>
  <c r="F30" i="16"/>
  <c r="D30" i="16"/>
  <c r="L29" i="16"/>
  <c r="J29" i="16"/>
  <c r="H29" i="16"/>
  <c r="I29" i="16" s="1"/>
  <c r="F29" i="16"/>
  <c r="D29" i="16"/>
  <c r="L28" i="16"/>
  <c r="J28" i="16"/>
  <c r="K28" i="16" s="1"/>
  <c r="H28" i="16"/>
  <c r="I28" i="16" s="1"/>
  <c r="F28" i="16"/>
  <c r="D28" i="16"/>
  <c r="L27" i="16"/>
  <c r="J27" i="16"/>
  <c r="K27" i="16" s="1"/>
  <c r="H27" i="16"/>
  <c r="I27" i="16" s="1"/>
  <c r="F27" i="16"/>
  <c r="D27" i="16"/>
  <c r="L26" i="16"/>
  <c r="J26" i="16"/>
  <c r="K26" i="16" s="1"/>
  <c r="H26" i="16"/>
  <c r="F26" i="16"/>
  <c r="D26" i="16"/>
  <c r="L25" i="16"/>
  <c r="L34" i="16" s="1"/>
  <c r="M34" i="16" s="1"/>
  <c r="J25" i="16"/>
  <c r="J34" i="16" s="1"/>
  <c r="K34" i="16" s="1"/>
  <c r="H25" i="16"/>
  <c r="H34" i="16" s="1"/>
  <c r="I34" i="16" s="1"/>
  <c r="F25" i="16"/>
  <c r="D25" i="16"/>
  <c r="D34" i="16" s="1"/>
  <c r="E34" i="16" s="1"/>
  <c r="L23" i="16"/>
  <c r="M20" i="16" s="1"/>
  <c r="J23" i="16"/>
  <c r="K17" i="16" s="1"/>
  <c r="H23" i="16"/>
  <c r="I23" i="16" s="1"/>
  <c r="F23" i="16"/>
  <c r="G19" i="16" s="1"/>
  <c r="D23" i="16"/>
  <c r="E16" i="16" s="1"/>
  <c r="K22" i="16"/>
  <c r="I21" i="16"/>
  <c r="E21" i="16"/>
  <c r="G20" i="16"/>
  <c r="M19" i="16"/>
  <c r="I19" i="16"/>
  <c r="G18" i="16"/>
  <c r="M17" i="16"/>
  <c r="I17" i="16"/>
  <c r="E17" i="16"/>
  <c r="G16" i="16"/>
  <c r="M15" i="16"/>
  <c r="I15" i="16"/>
  <c r="E15" i="16"/>
  <c r="K14" i="16"/>
  <c r="G14" i="16"/>
  <c r="M12" i="16"/>
  <c r="L12" i="16"/>
  <c r="M4" i="16" s="1"/>
  <c r="K12" i="16"/>
  <c r="J12" i="16"/>
  <c r="K9" i="16" s="1"/>
  <c r="I12" i="16"/>
  <c r="H12" i="16"/>
  <c r="G12" i="16"/>
  <c r="F12" i="16"/>
  <c r="E12" i="16"/>
  <c r="D12" i="16"/>
  <c r="E8" i="16" s="1"/>
  <c r="M11" i="16"/>
  <c r="K11" i="16"/>
  <c r="I11" i="16"/>
  <c r="G11" i="16"/>
  <c r="E11" i="16"/>
  <c r="K10" i="16"/>
  <c r="I10" i="16"/>
  <c r="G10" i="16"/>
  <c r="E10" i="16"/>
  <c r="M9" i="16"/>
  <c r="I9" i="16"/>
  <c r="G9" i="16"/>
  <c r="E9" i="16"/>
  <c r="M8" i="16"/>
  <c r="K8" i="16"/>
  <c r="I8" i="16"/>
  <c r="G8" i="16"/>
  <c r="M7" i="16"/>
  <c r="I7" i="16"/>
  <c r="G7" i="16"/>
  <c r="E7" i="16"/>
  <c r="M6" i="16"/>
  <c r="K6" i="16"/>
  <c r="I6" i="16"/>
  <c r="G6" i="16"/>
  <c r="M5" i="16"/>
  <c r="K5" i="16"/>
  <c r="I5" i="16"/>
  <c r="G5" i="16"/>
  <c r="E5" i="16"/>
  <c r="K4" i="16"/>
  <c r="I4" i="16"/>
  <c r="G4" i="16"/>
  <c r="E4" i="16"/>
  <c r="M3" i="16"/>
  <c r="K3" i="16"/>
  <c r="I3" i="16"/>
  <c r="G3" i="16"/>
  <c r="E3" i="16"/>
  <c r="D3" i="15"/>
  <c r="F3" i="15"/>
  <c r="H3" i="15"/>
  <c r="J3" i="15"/>
  <c r="L3" i="15"/>
  <c r="D4" i="15"/>
  <c r="F4" i="15"/>
  <c r="H4" i="15"/>
  <c r="J4" i="15"/>
  <c r="J26" i="15" s="1"/>
  <c r="L4" i="15"/>
  <c r="D5" i="15"/>
  <c r="F5" i="15"/>
  <c r="H5" i="15"/>
  <c r="J5" i="15"/>
  <c r="L5" i="15"/>
  <c r="D6" i="15"/>
  <c r="F6" i="15"/>
  <c r="H6" i="15"/>
  <c r="J6" i="15"/>
  <c r="L6" i="15"/>
  <c r="D7" i="15"/>
  <c r="F7" i="15"/>
  <c r="H7" i="15"/>
  <c r="J7" i="15"/>
  <c r="L7" i="15"/>
  <c r="D8" i="15"/>
  <c r="F8" i="15"/>
  <c r="H8" i="15"/>
  <c r="J8" i="15"/>
  <c r="L8" i="15"/>
  <c r="D9" i="15"/>
  <c r="F9" i="15"/>
  <c r="F31" i="15" s="1"/>
  <c r="H9" i="15"/>
  <c r="J9" i="15"/>
  <c r="L9" i="15"/>
  <c r="D10" i="15"/>
  <c r="F10" i="15"/>
  <c r="H10" i="15"/>
  <c r="J10" i="15"/>
  <c r="L10" i="15"/>
  <c r="L32" i="15" s="1"/>
  <c r="D11" i="15"/>
  <c r="F11" i="15"/>
  <c r="H11" i="15"/>
  <c r="J11" i="15"/>
  <c r="L11" i="15"/>
  <c r="D14" i="15"/>
  <c r="F14" i="15"/>
  <c r="H14" i="15"/>
  <c r="H25" i="15" s="1"/>
  <c r="J14" i="15"/>
  <c r="L14" i="15"/>
  <c r="L25" i="15" s="1"/>
  <c r="D15" i="15"/>
  <c r="F15" i="15"/>
  <c r="F26" i="15" s="1"/>
  <c r="H15" i="15"/>
  <c r="J15" i="15"/>
  <c r="L15" i="15"/>
  <c r="D16" i="15"/>
  <c r="F16" i="15"/>
  <c r="H16" i="15"/>
  <c r="J16" i="15"/>
  <c r="J27" i="15" s="1"/>
  <c r="L16" i="15"/>
  <c r="D17" i="15"/>
  <c r="F17" i="15"/>
  <c r="H17" i="15"/>
  <c r="J17" i="15"/>
  <c r="L17" i="15"/>
  <c r="D18" i="15"/>
  <c r="D29" i="15" s="1"/>
  <c r="F18" i="15"/>
  <c r="F29" i="15" s="1"/>
  <c r="H18" i="15"/>
  <c r="J18" i="15"/>
  <c r="L18" i="15"/>
  <c r="D19" i="15"/>
  <c r="F19" i="15"/>
  <c r="H19" i="15"/>
  <c r="J19" i="15"/>
  <c r="J30" i="15" s="1"/>
  <c r="L19" i="15"/>
  <c r="D20" i="15"/>
  <c r="D31" i="15" s="1"/>
  <c r="F20" i="15"/>
  <c r="H20" i="15"/>
  <c r="J20" i="15"/>
  <c r="L20" i="15"/>
  <c r="D21" i="15"/>
  <c r="F21" i="15"/>
  <c r="F32" i="15" s="1"/>
  <c r="H21" i="15"/>
  <c r="J21" i="15"/>
  <c r="J32" i="15" s="1"/>
  <c r="L21" i="15"/>
  <c r="D22" i="15"/>
  <c r="F22" i="15"/>
  <c r="H22" i="15"/>
  <c r="J22" i="15"/>
  <c r="L22" i="15"/>
  <c r="L33" i="15" s="1"/>
  <c r="L33" i="14"/>
  <c r="J33" i="14"/>
  <c r="H33" i="14"/>
  <c r="F33" i="14"/>
  <c r="D33" i="14"/>
  <c r="L32" i="14"/>
  <c r="J32" i="14"/>
  <c r="H32" i="14"/>
  <c r="F32" i="14"/>
  <c r="D32" i="14"/>
  <c r="L31" i="14"/>
  <c r="J31" i="14"/>
  <c r="H31" i="14"/>
  <c r="F31" i="14"/>
  <c r="D31" i="14"/>
  <c r="L30" i="14"/>
  <c r="J30" i="14"/>
  <c r="H30" i="14"/>
  <c r="F30" i="14"/>
  <c r="D30" i="14"/>
  <c r="L29" i="14"/>
  <c r="J29" i="14"/>
  <c r="H29" i="14"/>
  <c r="F29" i="14"/>
  <c r="D29" i="14"/>
  <c r="L28" i="14"/>
  <c r="J28" i="14"/>
  <c r="H28" i="14"/>
  <c r="F28" i="14"/>
  <c r="D28" i="14"/>
  <c r="L27" i="14"/>
  <c r="J27" i="14"/>
  <c r="H27" i="14"/>
  <c r="F27" i="14"/>
  <c r="D27" i="14"/>
  <c r="L26" i="14"/>
  <c r="J26" i="14"/>
  <c r="H26" i="14"/>
  <c r="F26" i="14"/>
  <c r="D26" i="14"/>
  <c r="L25" i="14"/>
  <c r="J25" i="14"/>
  <c r="H25" i="14"/>
  <c r="F25" i="14"/>
  <c r="D25" i="14"/>
  <c r="L23" i="14"/>
  <c r="M20" i="14" s="1"/>
  <c r="J23" i="14"/>
  <c r="K17" i="14" s="1"/>
  <c r="H23" i="14"/>
  <c r="I23" i="14" s="1"/>
  <c r="F23" i="14"/>
  <c r="G19" i="14" s="1"/>
  <c r="D23" i="14"/>
  <c r="E16" i="14" s="1"/>
  <c r="I19" i="14"/>
  <c r="K16" i="14"/>
  <c r="I15" i="14"/>
  <c r="K14" i="14"/>
  <c r="L12" i="14"/>
  <c r="M12" i="14" s="1"/>
  <c r="J12" i="14"/>
  <c r="K5" i="14" s="1"/>
  <c r="H12" i="14"/>
  <c r="I8" i="14" s="1"/>
  <c r="F12" i="14"/>
  <c r="G12" i="14" s="1"/>
  <c r="D12" i="14"/>
  <c r="E12" i="14" s="1"/>
  <c r="E10" i="14"/>
  <c r="E8" i="14"/>
  <c r="E7" i="14"/>
  <c r="E6" i="14"/>
  <c r="E5" i="14"/>
  <c r="E4" i="14"/>
  <c r="E3" i="14"/>
  <c r="L33" i="13"/>
  <c r="J33" i="13"/>
  <c r="H33" i="13"/>
  <c r="F33" i="13"/>
  <c r="D33" i="13"/>
  <c r="L32" i="13"/>
  <c r="J32" i="13"/>
  <c r="H32" i="13"/>
  <c r="F32" i="13"/>
  <c r="D32" i="13"/>
  <c r="L31" i="13"/>
  <c r="J31" i="13"/>
  <c r="H31" i="13"/>
  <c r="F31" i="13"/>
  <c r="D31" i="13"/>
  <c r="L30" i="13"/>
  <c r="J30" i="13"/>
  <c r="H30" i="13"/>
  <c r="F30" i="13"/>
  <c r="D30" i="13"/>
  <c r="L29" i="13"/>
  <c r="J29" i="13"/>
  <c r="H29" i="13"/>
  <c r="F29" i="13"/>
  <c r="D29" i="13"/>
  <c r="L28" i="13"/>
  <c r="J28" i="13"/>
  <c r="H28" i="13"/>
  <c r="F28" i="13"/>
  <c r="D28" i="13"/>
  <c r="L27" i="13"/>
  <c r="J27" i="13"/>
  <c r="H27" i="13"/>
  <c r="F27" i="13"/>
  <c r="D27" i="13"/>
  <c r="L26" i="13"/>
  <c r="J26" i="13"/>
  <c r="H26" i="13"/>
  <c r="F26" i="13"/>
  <c r="D26" i="13"/>
  <c r="L25" i="13"/>
  <c r="J25" i="13"/>
  <c r="H25" i="13"/>
  <c r="F25" i="13"/>
  <c r="D25" i="13"/>
  <c r="L23" i="13"/>
  <c r="M20" i="13" s="1"/>
  <c r="J23" i="13"/>
  <c r="K17" i="13" s="1"/>
  <c r="H23" i="13"/>
  <c r="I23" i="13" s="1"/>
  <c r="F23" i="13"/>
  <c r="G19" i="13" s="1"/>
  <c r="D23" i="13"/>
  <c r="E16" i="13" s="1"/>
  <c r="I17" i="13"/>
  <c r="G16" i="13"/>
  <c r="I15" i="13"/>
  <c r="K14" i="13"/>
  <c r="G14" i="13"/>
  <c r="L12" i="13"/>
  <c r="M10" i="13" s="1"/>
  <c r="J12" i="13"/>
  <c r="K9" i="13" s="1"/>
  <c r="H12" i="13"/>
  <c r="I12" i="13" s="1"/>
  <c r="F12" i="13"/>
  <c r="G5" i="13" s="1"/>
  <c r="D12" i="13"/>
  <c r="E8" i="13" s="1"/>
  <c r="M9" i="13"/>
  <c r="I9" i="13"/>
  <c r="G9" i="13"/>
  <c r="E9" i="13"/>
  <c r="M8" i="13"/>
  <c r="G8" i="13"/>
  <c r="M7" i="13"/>
  <c r="I7" i="13"/>
  <c r="G7" i="13"/>
  <c r="E7" i="13"/>
  <c r="K6" i="13"/>
  <c r="I6" i="13"/>
  <c r="G6" i="13"/>
  <c r="E6" i="13"/>
  <c r="M5" i="13"/>
  <c r="I5" i="13"/>
  <c r="E5" i="13"/>
  <c r="M4" i="13"/>
  <c r="I4" i="13"/>
  <c r="G4" i="13"/>
  <c r="E4" i="13"/>
  <c r="M3" i="13"/>
  <c r="I3" i="13"/>
  <c r="G3" i="13"/>
  <c r="E3" i="13"/>
  <c r="L33" i="11"/>
  <c r="J33" i="11"/>
  <c r="H33" i="11"/>
  <c r="F33" i="11"/>
  <c r="D33" i="11"/>
  <c r="L32" i="11"/>
  <c r="J32" i="11"/>
  <c r="H32" i="11"/>
  <c r="F32" i="11"/>
  <c r="D32" i="11"/>
  <c r="L31" i="11"/>
  <c r="J31" i="11"/>
  <c r="H31" i="11"/>
  <c r="F31" i="11"/>
  <c r="D31" i="11"/>
  <c r="L30" i="11"/>
  <c r="J30" i="11"/>
  <c r="H30" i="11"/>
  <c r="F30" i="11"/>
  <c r="D30" i="11"/>
  <c r="L29" i="11"/>
  <c r="J29" i="11"/>
  <c r="H29" i="11"/>
  <c r="F29" i="11"/>
  <c r="D29" i="11"/>
  <c r="L28" i="11"/>
  <c r="J28" i="11"/>
  <c r="H28" i="11"/>
  <c r="F28" i="11"/>
  <c r="D28" i="11"/>
  <c r="L27" i="11"/>
  <c r="J27" i="11"/>
  <c r="H27" i="11"/>
  <c r="F27" i="11"/>
  <c r="D27" i="11"/>
  <c r="L26" i="11"/>
  <c r="J26" i="11"/>
  <c r="H26" i="11"/>
  <c r="F26" i="11"/>
  <c r="D26" i="11"/>
  <c r="L25" i="11"/>
  <c r="J25" i="11"/>
  <c r="H25" i="11"/>
  <c r="F25" i="11"/>
  <c r="D25" i="11"/>
  <c r="L23" i="11"/>
  <c r="M20" i="11" s="1"/>
  <c r="J23" i="11"/>
  <c r="K17" i="11" s="1"/>
  <c r="H23" i="11"/>
  <c r="I23" i="11" s="1"/>
  <c r="F23" i="11"/>
  <c r="G19" i="11" s="1"/>
  <c r="D23" i="11"/>
  <c r="E16" i="11" s="1"/>
  <c r="G14" i="11"/>
  <c r="L12" i="11"/>
  <c r="M10" i="11" s="1"/>
  <c r="J12" i="11"/>
  <c r="K12" i="11" s="1"/>
  <c r="H12" i="11"/>
  <c r="I4" i="11" s="1"/>
  <c r="F12" i="11"/>
  <c r="G12" i="11" s="1"/>
  <c r="D12" i="11"/>
  <c r="E10" i="11" s="1"/>
  <c r="G10" i="11"/>
  <c r="I9" i="11"/>
  <c r="G9" i="11"/>
  <c r="E9" i="11"/>
  <c r="K8" i="11"/>
  <c r="G8" i="11"/>
  <c r="G7" i="11"/>
  <c r="M6" i="11"/>
  <c r="G6" i="11"/>
  <c r="G5" i="11"/>
  <c r="K4" i="11"/>
  <c r="G4" i="11"/>
  <c r="G3" i="11"/>
  <c r="L33" i="10"/>
  <c r="J33" i="10"/>
  <c r="H33" i="10"/>
  <c r="F33" i="10"/>
  <c r="D33" i="10"/>
  <c r="L32" i="10"/>
  <c r="J32" i="10"/>
  <c r="H32" i="10"/>
  <c r="F32" i="10"/>
  <c r="D32" i="10"/>
  <c r="L31" i="10"/>
  <c r="J31" i="10"/>
  <c r="H31" i="10"/>
  <c r="F31" i="10"/>
  <c r="D31" i="10"/>
  <c r="L30" i="10"/>
  <c r="J30" i="10"/>
  <c r="H30" i="10"/>
  <c r="F30" i="10"/>
  <c r="D30" i="10"/>
  <c r="L29" i="10"/>
  <c r="J29" i="10"/>
  <c r="H29" i="10"/>
  <c r="F29" i="10"/>
  <c r="D29" i="10"/>
  <c r="L28" i="10"/>
  <c r="J28" i="10"/>
  <c r="H28" i="10"/>
  <c r="F28" i="10"/>
  <c r="D28" i="10"/>
  <c r="L27" i="10"/>
  <c r="J27" i="10"/>
  <c r="H27" i="10"/>
  <c r="F27" i="10"/>
  <c r="D27" i="10"/>
  <c r="L26" i="10"/>
  <c r="J26" i="10"/>
  <c r="H26" i="10"/>
  <c r="F26" i="10"/>
  <c r="D26" i="10"/>
  <c r="L25" i="10"/>
  <c r="J25" i="10"/>
  <c r="H25" i="10"/>
  <c r="F25" i="10"/>
  <c r="D25" i="10"/>
  <c r="L23" i="10"/>
  <c r="M20" i="10" s="1"/>
  <c r="J23" i="10"/>
  <c r="K17" i="10" s="1"/>
  <c r="H23" i="10"/>
  <c r="I23" i="10" s="1"/>
  <c r="F23" i="10"/>
  <c r="G19" i="10" s="1"/>
  <c r="D23" i="10"/>
  <c r="E16" i="10" s="1"/>
  <c r="G18" i="10"/>
  <c r="M17" i="10"/>
  <c r="G16" i="10"/>
  <c r="E15" i="10"/>
  <c r="K14" i="10"/>
  <c r="G14" i="10"/>
  <c r="L12" i="10"/>
  <c r="M12" i="10" s="1"/>
  <c r="J12" i="10"/>
  <c r="K9" i="10" s="1"/>
  <c r="H12" i="10"/>
  <c r="I10" i="10" s="1"/>
  <c r="F12" i="10"/>
  <c r="G10" i="10" s="1"/>
  <c r="D12" i="10"/>
  <c r="E12" i="10" s="1"/>
  <c r="M11" i="10"/>
  <c r="K11" i="10"/>
  <c r="E11" i="10"/>
  <c r="M10" i="10"/>
  <c r="K10" i="10"/>
  <c r="E10" i="10"/>
  <c r="M9" i="10"/>
  <c r="I9" i="10"/>
  <c r="E9" i="10"/>
  <c r="M8" i="10"/>
  <c r="K8" i="10"/>
  <c r="I8" i="10"/>
  <c r="E8" i="10"/>
  <c r="M7" i="10"/>
  <c r="I7" i="10"/>
  <c r="E7" i="10"/>
  <c r="M6" i="10"/>
  <c r="K6" i="10"/>
  <c r="I6" i="10"/>
  <c r="E6" i="10"/>
  <c r="M5" i="10"/>
  <c r="K5" i="10"/>
  <c r="I5" i="10"/>
  <c r="E5" i="10"/>
  <c r="M4" i="10"/>
  <c r="K4" i="10"/>
  <c r="I4" i="10"/>
  <c r="E4" i="10"/>
  <c r="M3" i="10"/>
  <c r="K3" i="10"/>
  <c r="I3" i="10"/>
  <c r="E3" i="10"/>
  <c r="L33" i="2"/>
  <c r="J33" i="2"/>
  <c r="H33" i="2"/>
  <c r="F33" i="2"/>
  <c r="D33" i="2"/>
  <c r="L32" i="2"/>
  <c r="J32" i="2"/>
  <c r="H32" i="2"/>
  <c r="F32" i="2"/>
  <c r="D32" i="2"/>
  <c r="L31" i="2"/>
  <c r="J31" i="2"/>
  <c r="H31" i="2"/>
  <c r="F31" i="2"/>
  <c r="D31" i="2"/>
  <c r="L30" i="2"/>
  <c r="J30" i="2"/>
  <c r="H30" i="2"/>
  <c r="F30" i="2"/>
  <c r="D30" i="2"/>
  <c r="L29" i="2"/>
  <c r="J29" i="2"/>
  <c r="H29" i="2"/>
  <c r="F29" i="2"/>
  <c r="D29" i="2"/>
  <c r="L28" i="2"/>
  <c r="J28" i="2"/>
  <c r="H28" i="2"/>
  <c r="F28" i="2"/>
  <c r="D28" i="2"/>
  <c r="L27" i="2"/>
  <c r="J27" i="2"/>
  <c r="H27" i="2"/>
  <c r="F27" i="2"/>
  <c r="D27" i="2"/>
  <c r="L26" i="2"/>
  <c r="J26" i="2"/>
  <c r="H26" i="2"/>
  <c r="F26" i="2"/>
  <c r="D26" i="2"/>
  <c r="L25" i="2"/>
  <c r="J25" i="2"/>
  <c r="H25" i="2"/>
  <c r="F25" i="2"/>
  <c r="D25" i="2"/>
  <c r="L23" i="2"/>
  <c r="M20" i="2" s="1"/>
  <c r="J23" i="2"/>
  <c r="K17" i="2" s="1"/>
  <c r="H23" i="2"/>
  <c r="I23" i="2" s="1"/>
  <c r="F23" i="2"/>
  <c r="G19" i="2" s="1"/>
  <c r="D23" i="2"/>
  <c r="E16" i="2" s="1"/>
  <c r="M19" i="2"/>
  <c r="G18" i="2"/>
  <c r="M17" i="2"/>
  <c r="G16" i="2"/>
  <c r="K14" i="2"/>
  <c r="L12" i="2"/>
  <c r="M7" i="2" s="1"/>
  <c r="J12" i="2"/>
  <c r="K9" i="2" s="1"/>
  <c r="H12" i="2"/>
  <c r="I10" i="2" s="1"/>
  <c r="F12" i="2"/>
  <c r="G4" i="2" s="1"/>
  <c r="D12" i="2"/>
  <c r="E6" i="2" s="1"/>
  <c r="K11" i="2"/>
  <c r="G10" i="2"/>
  <c r="G7" i="2"/>
  <c r="K6" i="2"/>
  <c r="G5" i="2"/>
  <c r="M4" i="2"/>
  <c r="K3" i="2"/>
  <c r="G3" i="2"/>
  <c r="L33" i="1"/>
  <c r="J33" i="1"/>
  <c r="H33" i="1"/>
  <c r="F33" i="1"/>
  <c r="D33" i="1"/>
  <c r="L32" i="1"/>
  <c r="M32" i="1" s="1"/>
  <c r="J32" i="1"/>
  <c r="K32" i="1" s="1"/>
  <c r="H32" i="1"/>
  <c r="I32" i="1" s="1"/>
  <c r="F32" i="1"/>
  <c r="D32" i="1"/>
  <c r="L31" i="1"/>
  <c r="J31" i="1"/>
  <c r="H31" i="1"/>
  <c r="I31" i="1" s="1"/>
  <c r="F31" i="1"/>
  <c r="D31" i="1"/>
  <c r="E31" i="1" s="1"/>
  <c r="L30" i="1"/>
  <c r="M30" i="1" s="1"/>
  <c r="J30" i="1"/>
  <c r="H30" i="1"/>
  <c r="F30" i="1"/>
  <c r="D30" i="1"/>
  <c r="L29" i="1"/>
  <c r="M29" i="1" s="1"/>
  <c r="J29" i="1"/>
  <c r="K29" i="1" s="1"/>
  <c r="H29" i="1"/>
  <c r="I29" i="1" s="1"/>
  <c r="F29" i="1"/>
  <c r="G29" i="1" s="1"/>
  <c r="D29" i="1"/>
  <c r="L28" i="1"/>
  <c r="J28" i="1"/>
  <c r="H28" i="1"/>
  <c r="I28" i="1" s="1"/>
  <c r="F28" i="1"/>
  <c r="D28" i="1"/>
  <c r="E28" i="1" s="1"/>
  <c r="L27" i="1"/>
  <c r="M27" i="1" s="1"/>
  <c r="J27" i="1"/>
  <c r="K27" i="1" s="1"/>
  <c r="H27" i="1"/>
  <c r="F27" i="1"/>
  <c r="D27" i="1"/>
  <c r="L26" i="1"/>
  <c r="M26" i="1" s="1"/>
  <c r="J26" i="1"/>
  <c r="K26" i="1" s="1"/>
  <c r="H26" i="1"/>
  <c r="I26" i="1" s="1"/>
  <c r="F26" i="1"/>
  <c r="F34" i="1" s="1"/>
  <c r="G34" i="1" s="1"/>
  <c r="D26" i="1"/>
  <c r="E26" i="1" s="1"/>
  <c r="L25" i="1"/>
  <c r="L34" i="1" s="1"/>
  <c r="M34" i="1" s="1"/>
  <c r="J25" i="1"/>
  <c r="J34" i="1" s="1"/>
  <c r="K34" i="1" s="1"/>
  <c r="H25" i="1"/>
  <c r="H34" i="1" s="1"/>
  <c r="I34" i="1" s="1"/>
  <c r="F25" i="1"/>
  <c r="D25" i="1"/>
  <c r="D34" i="1" s="1"/>
  <c r="E34" i="1" s="1"/>
  <c r="L23" i="1"/>
  <c r="M20" i="1" s="1"/>
  <c r="J23" i="1"/>
  <c r="K17" i="1" s="1"/>
  <c r="H23" i="1"/>
  <c r="I23" i="1" s="1"/>
  <c r="F23" i="1"/>
  <c r="G19" i="1" s="1"/>
  <c r="D23" i="1"/>
  <c r="E16" i="1" s="1"/>
  <c r="I21" i="1"/>
  <c r="E21" i="1"/>
  <c r="G20" i="1"/>
  <c r="M19" i="1"/>
  <c r="I19" i="1"/>
  <c r="G18" i="1"/>
  <c r="M17" i="1"/>
  <c r="I17" i="1"/>
  <c r="G16" i="1"/>
  <c r="I15" i="1"/>
  <c r="E15" i="1"/>
  <c r="K14" i="1"/>
  <c r="G14" i="1"/>
  <c r="M12" i="1"/>
  <c r="L12" i="1"/>
  <c r="K12" i="1"/>
  <c r="J12" i="1"/>
  <c r="K9" i="1" s="1"/>
  <c r="I12" i="1"/>
  <c r="H12" i="1"/>
  <c r="G12" i="1"/>
  <c r="F12" i="1"/>
  <c r="E12" i="1"/>
  <c r="D12" i="1"/>
  <c r="M11" i="1"/>
  <c r="K11" i="1"/>
  <c r="I11" i="1"/>
  <c r="G11" i="1"/>
  <c r="E11" i="1"/>
  <c r="M10" i="1"/>
  <c r="K10" i="1"/>
  <c r="I10" i="1"/>
  <c r="G10" i="1"/>
  <c r="E10" i="1"/>
  <c r="M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  <c r="M3" i="1"/>
  <c r="K3" i="1"/>
  <c r="I3" i="1"/>
  <c r="G3" i="1"/>
  <c r="E3" i="1"/>
  <c r="L33" i="8"/>
  <c r="J33" i="8"/>
  <c r="H33" i="8"/>
  <c r="F33" i="8"/>
  <c r="D33" i="8"/>
  <c r="L32" i="8"/>
  <c r="J32" i="8"/>
  <c r="H32" i="8"/>
  <c r="F32" i="8"/>
  <c r="D32" i="8"/>
  <c r="L31" i="8"/>
  <c r="J31" i="8"/>
  <c r="H31" i="8"/>
  <c r="F31" i="8"/>
  <c r="D31" i="8"/>
  <c r="L30" i="8"/>
  <c r="J30" i="8"/>
  <c r="H30" i="8"/>
  <c r="F30" i="8"/>
  <c r="D30" i="8"/>
  <c r="L29" i="8"/>
  <c r="J29" i="8"/>
  <c r="H29" i="8"/>
  <c r="F29" i="8"/>
  <c r="D29" i="8"/>
  <c r="L28" i="8"/>
  <c r="J28" i="8"/>
  <c r="H28" i="8"/>
  <c r="F28" i="8"/>
  <c r="D28" i="8"/>
  <c r="L27" i="8"/>
  <c r="J27" i="8"/>
  <c r="H27" i="8"/>
  <c r="F27" i="8"/>
  <c r="D27" i="8"/>
  <c r="L26" i="8"/>
  <c r="J26" i="8"/>
  <c r="H26" i="8"/>
  <c r="F26" i="8"/>
  <c r="D26" i="8"/>
  <c r="L25" i="8"/>
  <c r="J25" i="8"/>
  <c r="H25" i="8"/>
  <c r="H34" i="8" s="1"/>
  <c r="I34" i="8" s="1"/>
  <c r="F25" i="8"/>
  <c r="D25" i="8"/>
  <c r="L23" i="8"/>
  <c r="M20" i="8" s="1"/>
  <c r="J23" i="8"/>
  <c r="K17" i="8" s="1"/>
  <c r="H23" i="8"/>
  <c r="I23" i="8" s="1"/>
  <c r="F23" i="8"/>
  <c r="G19" i="8" s="1"/>
  <c r="D23" i="8"/>
  <c r="E16" i="8" s="1"/>
  <c r="I21" i="8"/>
  <c r="E17" i="8"/>
  <c r="E15" i="8"/>
  <c r="K14" i="8"/>
  <c r="L12" i="8"/>
  <c r="M9" i="8" s="1"/>
  <c r="J12" i="8"/>
  <c r="K12" i="8" s="1"/>
  <c r="H12" i="8"/>
  <c r="I12" i="8" s="1"/>
  <c r="F12" i="8"/>
  <c r="G8" i="8" s="1"/>
  <c r="D12" i="8"/>
  <c r="E12" i="8" s="1"/>
  <c r="E11" i="8"/>
  <c r="E10" i="8"/>
  <c r="K9" i="8"/>
  <c r="E9" i="8"/>
  <c r="K8" i="8"/>
  <c r="I8" i="8"/>
  <c r="E8" i="8"/>
  <c r="K7" i="8"/>
  <c r="I7" i="8"/>
  <c r="E7" i="8"/>
  <c r="K6" i="8"/>
  <c r="I6" i="8"/>
  <c r="E6" i="8"/>
  <c r="K5" i="8"/>
  <c r="I5" i="8"/>
  <c r="E5" i="8"/>
  <c r="K4" i="8"/>
  <c r="I4" i="8"/>
  <c r="E4" i="8"/>
  <c r="K3" i="8"/>
  <c r="E3" i="8"/>
  <c r="L33" i="7"/>
  <c r="J33" i="7"/>
  <c r="H33" i="7"/>
  <c r="F33" i="7"/>
  <c r="D33" i="7"/>
  <c r="L32" i="7"/>
  <c r="J32" i="7"/>
  <c r="H32" i="7"/>
  <c r="F32" i="7"/>
  <c r="D32" i="7"/>
  <c r="L31" i="7"/>
  <c r="J31" i="7"/>
  <c r="H31" i="7"/>
  <c r="F31" i="7"/>
  <c r="D31" i="7"/>
  <c r="L30" i="7"/>
  <c r="J30" i="7"/>
  <c r="H30" i="7"/>
  <c r="F30" i="7"/>
  <c r="D30" i="7"/>
  <c r="L29" i="7"/>
  <c r="J29" i="7"/>
  <c r="H29" i="7"/>
  <c r="F29" i="7"/>
  <c r="D29" i="7"/>
  <c r="L28" i="7"/>
  <c r="J28" i="7"/>
  <c r="H28" i="7"/>
  <c r="F28" i="7"/>
  <c r="D28" i="7"/>
  <c r="L27" i="7"/>
  <c r="J27" i="7"/>
  <c r="H27" i="7"/>
  <c r="F27" i="7"/>
  <c r="D27" i="7"/>
  <c r="L26" i="7"/>
  <c r="J26" i="7"/>
  <c r="H26" i="7"/>
  <c r="F26" i="7"/>
  <c r="D26" i="7"/>
  <c r="L25" i="7"/>
  <c r="J25" i="7"/>
  <c r="H25" i="7"/>
  <c r="F25" i="7"/>
  <c r="D25" i="7"/>
  <c r="L23" i="7"/>
  <c r="M20" i="7" s="1"/>
  <c r="J23" i="7"/>
  <c r="K17" i="7" s="1"/>
  <c r="H23" i="7"/>
  <c r="I23" i="7" s="1"/>
  <c r="F23" i="7"/>
  <c r="G19" i="7" s="1"/>
  <c r="D23" i="7"/>
  <c r="E16" i="7" s="1"/>
  <c r="I21" i="7"/>
  <c r="E21" i="7"/>
  <c r="G20" i="7"/>
  <c r="M19" i="7"/>
  <c r="I19" i="7"/>
  <c r="E19" i="7"/>
  <c r="M17" i="7"/>
  <c r="E17" i="7"/>
  <c r="G16" i="7"/>
  <c r="M15" i="7"/>
  <c r="I15" i="7"/>
  <c r="E15" i="7"/>
  <c r="K14" i="7"/>
  <c r="G14" i="7"/>
  <c r="L12" i="7"/>
  <c r="M11" i="7" s="1"/>
  <c r="J12" i="7"/>
  <c r="K12" i="7" s="1"/>
  <c r="I12" i="7"/>
  <c r="H12" i="7"/>
  <c r="G12" i="7"/>
  <c r="F12" i="7"/>
  <c r="D12" i="7"/>
  <c r="E7" i="7" s="1"/>
  <c r="K11" i="7"/>
  <c r="I11" i="7"/>
  <c r="G11" i="7"/>
  <c r="I10" i="7"/>
  <c r="G10" i="7"/>
  <c r="K9" i="7"/>
  <c r="I9" i="7"/>
  <c r="G9" i="7"/>
  <c r="M8" i="7"/>
  <c r="K8" i="7"/>
  <c r="I8" i="7"/>
  <c r="G8" i="7"/>
  <c r="K7" i="7"/>
  <c r="I7" i="7"/>
  <c r="G7" i="7"/>
  <c r="K6" i="7"/>
  <c r="I6" i="7"/>
  <c r="G6" i="7"/>
  <c r="K5" i="7"/>
  <c r="I5" i="7"/>
  <c r="G5" i="7"/>
  <c r="K4" i="7"/>
  <c r="I4" i="7"/>
  <c r="G4" i="7"/>
  <c r="E4" i="7"/>
  <c r="K3" i="7"/>
  <c r="I3" i="7"/>
  <c r="G3" i="7"/>
  <c r="P3" i="23"/>
  <c r="P4" i="23"/>
  <c r="P5" i="23"/>
  <c r="P6" i="23"/>
  <c r="P7" i="23"/>
  <c r="P8" i="23"/>
  <c r="P9" i="23"/>
  <c r="P10" i="23"/>
  <c r="P11" i="23"/>
  <c r="P14" i="23"/>
  <c r="P15" i="23"/>
  <c r="P16" i="23"/>
  <c r="P17" i="23"/>
  <c r="P18" i="23"/>
  <c r="P19" i="23"/>
  <c r="P20" i="23"/>
  <c r="P21" i="23"/>
  <c r="P22" i="23"/>
  <c r="P3" i="22"/>
  <c r="P4" i="22"/>
  <c r="P5" i="22"/>
  <c r="P6" i="22"/>
  <c r="P7" i="22"/>
  <c r="P8" i="22"/>
  <c r="P9" i="22"/>
  <c r="P10" i="22"/>
  <c r="P11" i="22"/>
  <c r="P14" i="22"/>
  <c r="P15" i="22"/>
  <c r="P16" i="22"/>
  <c r="P17" i="22"/>
  <c r="P28" i="22" s="1"/>
  <c r="P18" i="22"/>
  <c r="P19" i="22"/>
  <c r="P20" i="22"/>
  <c r="P21" i="22"/>
  <c r="P32" i="22" s="1"/>
  <c r="P22" i="22"/>
  <c r="N22" i="6"/>
  <c r="N21" i="6"/>
  <c r="N20" i="6"/>
  <c r="N19" i="6"/>
  <c r="N18" i="6"/>
  <c r="N17" i="6"/>
  <c r="N16" i="6"/>
  <c r="N15" i="6"/>
  <c r="N14" i="6"/>
  <c r="N11" i="6"/>
  <c r="N10" i="6"/>
  <c r="N9" i="6"/>
  <c r="N8" i="6"/>
  <c r="N7" i="6"/>
  <c r="N6" i="6"/>
  <c r="N5" i="6"/>
  <c r="N4" i="6"/>
  <c r="N3" i="6"/>
  <c r="N33" i="8"/>
  <c r="N32" i="8"/>
  <c r="N31" i="8"/>
  <c r="N30" i="8"/>
  <c r="N29" i="8"/>
  <c r="N28" i="8"/>
  <c r="N27" i="8"/>
  <c r="N26" i="8"/>
  <c r="N25" i="8"/>
  <c r="N12" i="8"/>
  <c r="O11" i="8" s="1"/>
  <c r="N12" i="7"/>
  <c r="O3" i="7" s="1"/>
  <c r="N12" i="21"/>
  <c r="O3" i="21" s="1"/>
  <c r="N23" i="21"/>
  <c r="O19" i="21" s="1"/>
  <c r="N25" i="21"/>
  <c r="N26" i="21"/>
  <c r="N27" i="21"/>
  <c r="N28" i="21"/>
  <c r="N29" i="21"/>
  <c r="N30" i="21"/>
  <c r="N31" i="21"/>
  <c r="N32" i="21"/>
  <c r="N33" i="21"/>
  <c r="N12" i="20"/>
  <c r="O3" i="20" s="1"/>
  <c r="N23" i="20"/>
  <c r="O19" i="20" s="1"/>
  <c r="N25" i="20"/>
  <c r="N26" i="20"/>
  <c r="N27" i="20"/>
  <c r="N28" i="20"/>
  <c r="N29" i="20"/>
  <c r="N30" i="20"/>
  <c r="N31" i="20"/>
  <c r="N32" i="20"/>
  <c r="N33" i="20"/>
  <c r="N12" i="17"/>
  <c r="O3" i="17" s="1"/>
  <c r="N23" i="17"/>
  <c r="O19" i="17" s="1"/>
  <c r="N25" i="17"/>
  <c r="N26" i="17"/>
  <c r="N27" i="17"/>
  <c r="N28" i="17"/>
  <c r="N29" i="17"/>
  <c r="N30" i="17"/>
  <c r="N31" i="17"/>
  <c r="N32" i="17"/>
  <c r="N33" i="17"/>
  <c r="N12" i="16"/>
  <c r="O3" i="16" s="1"/>
  <c r="N23" i="16"/>
  <c r="O19" i="16" s="1"/>
  <c r="N25" i="16"/>
  <c r="N26" i="16"/>
  <c r="N27" i="16"/>
  <c r="N28" i="16"/>
  <c r="N29" i="16"/>
  <c r="N30" i="16"/>
  <c r="N31" i="16"/>
  <c r="N32" i="16"/>
  <c r="N33" i="16"/>
  <c r="N3" i="15"/>
  <c r="N4" i="15"/>
  <c r="N5" i="15"/>
  <c r="N6" i="15"/>
  <c r="N7" i="15"/>
  <c r="N8" i="15"/>
  <c r="N9" i="15"/>
  <c r="N10" i="15"/>
  <c r="N11" i="15"/>
  <c r="N14" i="15"/>
  <c r="N15" i="15"/>
  <c r="N16" i="15"/>
  <c r="N17" i="15"/>
  <c r="N18" i="15"/>
  <c r="N19" i="15"/>
  <c r="N20" i="15"/>
  <c r="N21" i="15"/>
  <c r="N22" i="15"/>
  <c r="N12" i="14"/>
  <c r="O4" i="14" s="1"/>
  <c r="N23" i="14"/>
  <c r="O19" i="14" s="1"/>
  <c r="N25" i="14"/>
  <c r="N26" i="14"/>
  <c r="N27" i="14"/>
  <c r="N28" i="14"/>
  <c r="N29" i="14"/>
  <c r="N30" i="14"/>
  <c r="N31" i="14"/>
  <c r="N32" i="14"/>
  <c r="N33" i="14"/>
  <c r="N12" i="13"/>
  <c r="O3" i="13" s="1"/>
  <c r="N23" i="13"/>
  <c r="O19" i="13" s="1"/>
  <c r="N25" i="13"/>
  <c r="N26" i="13"/>
  <c r="N27" i="13"/>
  <c r="N28" i="13"/>
  <c r="N29" i="13"/>
  <c r="N30" i="13"/>
  <c r="N31" i="13"/>
  <c r="N32" i="13"/>
  <c r="N33" i="13"/>
  <c r="N3" i="12"/>
  <c r="N4" i="12"/>
  <c r="N5" i="12"/>
  <c r="N6" i="12"/>
  <c r="N7" i="12"/>
  <c r="N8" i="12"/>
  <c r="N9" i="12"/>
  <c r="N10" i="12"/>
  <c r="N11" i="12"/>
  <c r="N14" i="12"/>
  <c r="N15" i="12"/>
  <c r="N16" i="12"/>
  <c r="N17" i="12"/>
  <c r="N18" i="12"/>
  <c r="N19" i="12"/>
  <c r="N20" i="12"/>
  <c r="N21" i="12"/>
  <c r="N22" i="12"/>
  <c r="N12" i="11"/>
  <c r="O3" i="11" s="1"/>
  <c r="N23" i="11"/>
  <c r="O19" i="11" s="1"/>
  <c r="N25" i="11"/>
  <c r="N26" i="11"/>
  <c r="N27" i="11"/>
  <c r="N28" i="11"/>
  <c r="N29" i="11"/>
  <c r="N30" i="11"/>
  <c r="N31" i="11"/>
  <c r="N32" i="11"/>
  <c r="N33" i="11"/>
  <c r="N12" i="10"/>
  <c r="O3" i="10" s="1"/>
  <c r="N23" i="10"/>
  <c r="O19" i="10" s="1"/>
  <c r="N25" i="10"/>
  <c r="N26" i="10"/>
  <c r="N27" i="10"/>
  <c r="N28" i="10"/>
  <c r="N29" i="10"/>
  <c r="N30" i="10"/>
  <c r="N31" i="10"/>
  <c r="N32" i="10"/>
  <c r="N33" i="10"/>
  <c r="N3" i="9"/>
  <c r="N4" i="9"/>
  <c r="N5" i="9"/>
  <c r="N6" i="9"/>
  <c r="N7" i="9"/>
  <c r="N8" i="9"/>
  <c r="N9" i="9"/>
  <c r="N10" i="9"/>
  <c r="N11" i="9"/>
  <c r="N14" i="9"/>
  <c r="N15" i="9"/>
  <c r="N16" i="9"/>
  <c r="N17" i="9"/>
  <c r="N18" i="9"/>
  <c r="N19" i="9"/>
  <c r="N20" i="9"/>
  <c r="N21" i="9"/>
  <c r="N22" i="9"/>
  <c r="N23" i="8"/>
  <c r="O17" i="8" s="1"/>
  <c r="N23" i="7"/>
  <c r="O19" i="7" s="1"/>
  <c r="N25" i="7"/>
  <c r="N26" i="7"/>
  <c r="N27" i="7"/>
  <c r="N28" i="7"/>
  <c r="N29" i="7"/>
  <c r="N30" i="7"/>
  <c r="N31" i="7"/>
  <c r="N32" i="7"/>
  <c r="N33" i="7"/>
  <c r="N3" i="3"/>
  <c r="N23" i="2"/>
  <c r="O18" i="2" s="1"/>
  <c r="N12" i="2"/>
  <c r="O3" i="2" s="1"/>
  <c r="N25" i="2"/>
  <c r="N26" i="2"/>
  <c r="N27" i="2"/>
  <c r="N28" i="2"/>
  <c r="N29" i="2"/>
  <c r="N30" i="2"/>
  <c r="N31" i="2"/>
  <c r="N32" i="2"/>
  <c r="N33" i="2"/>
  <c r="O23" i="1"/>
  <c r="O14" i="1"/>
  <c r="N12" i="1"/>
  <c r="O12" i="1" s="1"/>
  <c r="N25" i="1"/>
  <c r="N26" i="1"/>
  <c r="N27" i="1"/>
  <c r="N28" i="1"/>
  <c r="N29" i="1"/>
  <c r="N30" i="1"/>
  <c r="N31" i="1"/>
  <c r="N32" i="1"/>
  <c r="N33" i="1"/>
  <c r="N4" i="3"/>
  <c r="N5" i="3"/>
  <c r="N6" i="3"/>
  <c r="N7" i="3"/>
  <c r="N8" i="3"/>
  <c r="N9" i="3"/>
  <c r="N10" i="3"/>
  <c r="N11" i="3"/>
  <c r="N14" i="3"/>
  <c r="N15" i="3"/>
  <c r="N16" i="3"/>
  <c r="N17" i="3"/>
  <c r="N18" i="3"/>
  <c r="N19" i="3"/>
  <c r="N20" i="3"/>
  <c r="N21" i="3"/>
  <c r="N22" i="3"/>
  <c r="D22" i="19"/>
  <c r="D21" i="19"/>
  <c r="D20" i="19"/>
  <c r="D19" i="19"/>
  <c r="D18" i="19"/>
  <c r="D17" i="19"/>
  <c r="D16" i="19"/>
  <c r="D15" i="19"/>
  <c r="D14" i="19"/>
  <c r="D11" i="19"/>
  <c r="D10" i="19"/>
  <c r="D9" i="19"/>
  <c r="D8" i="19"/>
  <c r="D7" i="19"/>
  <c r="D6" i="19"/>
  <c r="D5" i="19"/>
  <c r="D4" i="19"/>
  <c r="D3" i="19"/>
  <c r="D22" i="12"/>
  <c r="D21" i="12"/>
  <c r="D20" i="12"/>
  <c r="D19" i="12"/>
  <c r="D18" i="12"/>
  <c r="D17" i="12"/>
  <c r="D16" i="12"/>
  <c r="D15" i="12"/>
  <c r="D14" i="12"/>
  <c r="D11" i="12"/>
  <c r="D10" i="12"/>
  <c r="D9" i="12"/>
  <c r="D8" i="12"/>
  <c r="D7" i="12"/>
  <c r="D6" i="12"/>
  <c r="D5" i="12"/>
  <c r="D4" i="12"/>
  <c r="D3" i="12"/>
  <c r="D22" i="9"/>
  <c r="D21" i="9"/>
  <c r="D20" i="9"/>
  <c r="D19" i="9"/>
  <c r="D18" i="9"/>
  <c r="D17" i="9"/>
  <c r="D16" i="9"/>
  <c r="D15" i="9"/>
  <c r="D14" i="9"/>
  <c r="D11" i="9"/>
  <c r="D10" i="9"/>
  <c r="D9" i="9"/>
  <c r="D8" i="9"/>
  <c r="D7" i="9"/>
  <c r="D6" i="9"/>
  <c r="D5" i="9"/>
  <c r="D4" i="9"/>
  <c r="D3" i="9"/>
  <c r="D22" i="6"/>
  <c r="D21" i="6"/>
  <c r="D20" i="6"/>
  <c r="D19" i="6"/>
  <c r="D18" i="6"/>
  <c r="D17" i="6"/>
  <c r="D16" i="6"/>
  <c r="D15" i="6"/>
  <c r="D14" i="6"/>
  <c r="D11" i="6"/>
  <c r="D10" i="6"/>
  <c r="D9" i="6"/>
  <c r="D8" i="6"/>
  <c r="D7" i="6"/>
  <c r="D6" i="6"/>
  <c r="D5" i="6"/>
  <c r="D4" i="6"/>
  <c r="D3" i="6"/>
  <c r="D22" i="3"/>
  <c r="D21" i="3"/>
  <c r="D20" i="3"/>
  <c r="D19" i="3"/>
  <c r="D18" i="3"/>
  <c r="D17" i="3"/>
  <c r="D16" i="3"/>
  <c r="D15" i="3"/>
  <c r="D14" i="3"/>
  <c r="F14" i="3"/>
  <c r="H14" i="3"/>
  <c r="J14" i="3"/>
  <c r="D11" i="3"/>
  <c r="D10" i="3"/>
  <c r="D9" i="3"/>
  <c r="D8" i="3"/>
  <c r="D7" i="3"/>
  <c r="D6" i="3"/>
  <c r="D5" i="3"/>
  <c r="D4" i="3"/>
  <c r="D3" i="3"/>
  <c r="N22" i="23"/>
  <c r="N21" i="23"/>
  <c r="N20" i="23"/>
  <c r="N19" i="23"/>
  <c r="N18" i="23"/>
  <c r="N17" i="23"/>
  <c r="N16" i="23"/>
  <c r="N15" i="23"/>
  <c r="N14" i="23"/>
  <c r="L22" i="23"/>
  <c r="L21" i="23"/>
  <c r="L20" i="23"/>
  <c r="L19" i="23"/>
  <c r="L18" i="23"/>
  <c r="L17" i="23"/>
  <c r="L16" i="23"/>
  <c r="L15" i="23"/>
  <c r="L14" i="23"/>
  <c r="J22" i="23"/>
  <c r="J21" i="23"/>
  <c r="J20" i="23"/>
  <c r="J19" i="23"/>
  <c r="J18" i="23"/>
  <c r="J17" i="23"/>
  <c r="J16" i="23"/>
  <c r="J15" i="23"/>
  <c r="J14" i="23"/>
  <c r="H22" i="23"/>
  <c r="H21" i="23"/>
  <c r="H20" i="23"/>
  <c r="H19" i="23"/>
  <c r="H18" i="23"/>
  <c r="H17" i="23"/>
  <c r="H16" i="23"/>
  <c r="H15" i="23"/>
  <c r="H14" i="23"/>
  <c r="F22" i="23"/>
  <c r="F21" i="23"/>
  <c r="F20" i="23"/>
  <c r="F19" i="23"/>
  <c r="F18" i="23"/>
  <c r="F17" i="23"/>
  <c r="F16" i="23"/>
  <c r="F15" i="23"/>
  <c r="F14" i="23"/>
  <c r="N11" i="23"/>
  <c r="N10" i="23"/>
  <c r="N9" i="23"/>
  <c r="N8" i="23"/>
  <c r="N7" i="23"/>
  <c r="N6" i="23"/>
  <c r="N5" i="23"/>
  <c r="N4" i="23"/>
  <c r="N3" i="23"/>
  <c r="L11" i="23"/>
  <c r="L10" i="23"/>
  <c r="L9" i="23"/>
  <c r="L8" i="23"/>
  <c r="L7" i="23"/>
  <c r="L6" i="23"/>
  <c r="L5" i="23"/>
  <c r="L4" i="23"/>
  <c r="L3" i="23"/>
  <c r="J11" i="23"/>
  <c r="J10" i="23"/>
  <c r="J9" i="23"/>
  <c r="J8" i="23"/>
  <c r="J7" i="23"/>
  <c r="J6" i="23"/>
  <c r="J5" i="23"/>
  <c r="J4" i="23"/>
  <c r="J3" i="23"/>
  <c r="H11" i="23"/>
  <c r="H10" i="23"/>
  <c r="H9" i="23"/>
  <c r="H8" i="23"/>
  <c r="H7" i="23"/>
  <c r="H6" i="23"/>
  <c r="H5" i="23"/>
  <c r="H4" i="23"/>
  <c r="H3" i="23"/>
  <c r="F11" i="23"/>
  <c r="F10" i="23"/>
  <c r="F9" i="23"/>
  <c r="F8" i="23"/>
  <c r="F7" i="23"/>
  <c r="F6" i="23"/>
  <c r="F5" i="23"/>
  <c r="F4" i="23"/>
  <c r="F3" i="23"/>
  <c r="N22" i="22"/>
  <c r="N21" i="22"/>
  <c r="N20" i="22"/>
  <c r="N19" i="22"/>
  <c r="N18" i="22"/>
  <c r="N17" i="22"/>
  <c r="N16" i="22"/>
  <c r="N15" i="22"/>
  <c r="N14" i="22"/>
  <c r="L22" i="22"/>
  <c r="L21" i="22"/>
  <c r="L20" i="22"/>
  <c r="L19" i="22"/>
  <c r="L18" i="22"/>
  <c r="L17" i="22"/>
  <c r="L16" i="22"/>
  <c r="L15" i="22"/>
  <c r="L14" i="22"/>
  <c r="J22" i="22"/>
  <c r="J21" i="22"/>
  <c r="J20" i="22"/>
  <c r="J19" i="22"/>
  <c r="J18" i="22"/>
  <c r="J17" i="22"/>
  <c r="J16" i="22"/>
  <c r="J15" i="22"/>
  <c r="J14" i="22"/>
  <c r="H22" i="22"/>
  <c r="H21" i="22"/>
  <c r="H20" i="22"/>
  <c r="H19" i="22"/>
  <c r="H18" i="22"/>
  <c r="H17" i="22"/>
  <c r="H16" i="22"/>
  <c r="H15" i="22"/>
  <c r="H14" i="22"/>
  <c r="F22" i="22"/>
  <c r="F21" i="22"/>
  <c r="F20" i="22"/>
  <c r="F19" i="22"/>
  <c r="F18" i="22"/>
  <c r="F17" i="22"/>
  <c r="F16" i="22"/>
  <c r="F15" i="22"/>
  <c r="F14" i="22"/>
  <c r="N11" i="22"/>
  <c r="N10" i="22"/>
  <c r="N9" i="22"/>
  <c r="N8" i="22"/>
  <c r="N7" i="22"/>
  <c r="N6" i="22"/>
  <c r="N5" i="22"/>
  <c r="N4" i="22"/>
  <c r="N3" i="22"/>
  <c r="L11" i="22"/>
  <c r="L10" i="22"/>
  <c r="L9" i="22"/>
  <c r="L8" i="22"/>
  <c r="L7" i="22"/>
  <c r="L6" i="22"/>
  <c r="L5" i="22"/>
  <c r="L4" i="22"/>
  <c r="L3" i="22"/>
  <c r="J11" i="22"/>
  <c r="J10" i="22"/>
  <c r="J9" i="22"/>
  <c r="J8" i="22"/>
  <c r="J7" i="22"/>
  <c r="J6" i="22"/>
  <c r="J5" i="22"/>
  <c r="J4" i="22"/>
  <c r="J3" i="22"/>
  <c r="H11" i="22"/>
  <c r="H10" i="22"/>
  <c r="H9" i="22"/>
  <c r="H8" i="22"/>
  <c r="H7" i="22"/>
  <c r="H6" i="22"/>
  <c r="H5" i="22"/>
  <c r="H4" i="22"/>
  <c r="H3" i="22"/>
  <c r="F11" i="22"/>
  <c r="F10" i="22"/>
  <c r="F9" i="22"/>
  <c r="F8" i="22"/>
  <c r="F7" i="22"/>
  <c r="F6" i="22"/>
  <c r="F5" i="22"/>
  <c r="F4" i="22"/>
  <c r="F3" i="22"/>
  <c r="L22" i="3"/>
  <c r="L21" i="3"/>
  <c r="L20" i="3"/>
  <c r="L19" i="3"/>
  <c r="L18" i="3"/>
  <c r="L17" i="3"/>
  <c r="L16" i="3"/>
  <c r="L15" i="3"/>
  <c r="L14" i="3"/>
  <c r="J22" i="3"/>
  <c r="J21" i="3"/>
  <c r="J20" i="3"/>
  <c r="J19" i="3"/>
  <c r="J18" i="3"/>
  <c r="J17" i="3"/>
  <c r="J16" i="3"/>
  <c r="J15" i="3"/>
  <c r="L11" i="3"/>
  <c r="L10" i="3"/>
  <c r="L9" i="3"/>
  <c r="L8" i="3"/>
  <c r="L7" i="3"/>
  <c r="L6" i="3"/>
  <c r="L5" i="3"/>
  <c r="L4" i="3"/>
  <c r="L3" i="3"/>
  <c r="J11" i="3"/>
  <c r="J10" i="3"/>
  <c r="J9" i="3"/>
  <c r="J8" i="3"/>
  <c r="J7" i="3"/>
  <c r="J6" i="3"/>
  <c r="J5" i="3"/>
  <c r="J4" i="3"/>
  <c r="J3" i="3"/>
  <c r="L22" i="19"/>
  <c r="L21" i="19"/>
  <c r="L20" i="19"/>
  <c r="L19" i="19"/>
  <c r="L18" i="19"/>
  <c r="L17" i="19"/>
  <c r="L16" i="19"/>
  <c r="L15" i="19"/>
  <c r="L14" i="19"/>
  <c r="J22" i="19"/>
  <c r="J21" i="19"/>
  <c r="J20" i="19"/>
  <c r="J19" i="19"/>
  <c r="J18" i="19"/>
  <c r="J17" i="19"/>
  <c r="J16" i="19"/>
  <c r="J15" i="19"/>
  <c r="J14" i="19"/>
  <c r="L11" i="19"/>
  <c r="L10" i="19"/>
  <c r="L9" i="19"/>
  <c r="L8" i="19"/>
  <c r="L7" i="19"/>
  <c r="L6" i="19"/>
  <c r="L5" i="19"/>
  <c r="L4" i="19"/>
  <c r="L3" i="19"/>
  <c r="J11" i="19"/>
  <c r="J10" i="19"/>
  <c r="J9" i="19"/>
  <c r="J8" i="19"/>
  <c r="J7" i="19"/>
  <c r="J6" i="19"/>
  <c r="J5" i="19"/>
  <c r="J4" i="19"/>
  <c r="J3" i="19"/>
  <c r="L22" i="12"/>
  <c r="L21" i="12"/>
  <c r="L20" i="12"/>
  <c r="L19" i="12"/>
  <c r="L18" i="12"/>
  <c r="L17" i="12"/>
  <c r="L16" i="12"/>
  <c r="L15" i="12"/>
  <c r="L14" i="12"/>
  <c r="J22" i="12"/>
  <c r="J21" i="12"/>
  <c r="J20" i="12"/>
  <c r="J19" i="12"/>
  <c r="J18" i="12"/>
  <c r="J17" i="12"/>
  <c r="J16" i="12"/>
  <c r="J15" i="12"/>
  <c r="J14" i="12"/>
  <c r="L11" i="12"/>
  <c r="L10" i="12"/>
  <c r="L9" i="12"/>
  <c r="L8" i="12"/>
  <c r="L7" i="12"/>
  <c r="L6" i="12"/>
  <c r="L5" i="12"/>
  <c r="L4" i="12"/>
  <c r="L3" i="12"/>
  <c r="J11" i="12"/>
  <c r="J10" i="12"/>
  <c r="J9" i="12"/>
  <c r="J8" i="12"/>
  <c r="J7" i="12"/>
  <c r="J6" i="12"/>
  <c r="J5" i="12"/>
  <c r="J4" i="12"/>
  <c r="J3" i="12"/>
  <c r="L22" i="9"/>
  <c r="L21" i="9"/>
  <c r="L20" i="9"/>
  <c r="L19" i="9"/>
  <c r="L18" i="9"/>
  <c r="L17" i="9"/>
  <c r="L16" i="9"/>
  <c r="L15" i="9"/>
  <c r="L14" i="9"/>
  <c r="J22" i="9"/>
  <c r="J21" i="9"/>
  <c r="J20" i="9"/>
  <c r="J19" i="9"/>
  <c r="J18" i="9"/>
  <c r="J17" i="9"/>
  <c r="J16" i="9"/>
  <c r="J15" i="9"/>
  <c r="J14" i="9"/>
  <c r="L11" i="9"/>
  <c r="L10" i="9"/>
  <c r="L9" i="9"/>
  <c r="L8" i="9"/>
  <c r="L7" i="9"/>
  <c r="L6" i="9"/>
  <c r="L5" i="9"/>
  <c r="L4" i="9"/>
  <c r="L3" i="9"/>
  <c r="J11" i="9"/>
  <c r="J10" i="9"/>
  <c r="J9" i="9"/>
  <c r="J8" i="9"/>
  <c r="J7" i="9"/>
  <c r="J6" i="9"/>
  <c r="J5" i="9"/>
  <c r="J4" i="9"/>
  <c r="J3" i="9"/>
  <c r="L22" i="6"/>
  <c r="L21" i="6"/>
  <c r="L20" i="6"/>
  <c r="L19" i="6"/>
  <c r="L18" i="6"/>
  <c r="L17" i="6"/>
  <c r="L16" i="6"/>
  <c r="L15" i="6"/>
  <c r="L14" i="6"/>
  <c r="L11" i="6"/>
  <c r="L10" i="6"/>
  <c r="L9" i="6"/>
  <c r="L8" i="6"/>
  <c r="L7" i="6"/>
  <c r="L6" i="6"/>
  <c r="L5" i="6"/>
  <c r="L4" i="6"/>
  <c r="L3" i="6"/>
  <c r="J22" i="6"/>
  <c r="J21" i="6"/>
  <c r="J20" i="6"/>
  <c r="J19" i="6"/>
  <c r="J18" i="6"/>
  <c r="J17" i="6"/>
  <c r="J16" i="6"/>
  <c r="J15" i="6"/>
  <c r="J14" i="6"/>
  <c r="J11" i="6"/>
  <c r="J10" i="6"/>
  <c r="J9" i="6"/>
  <c r="J8" i="6"/>
  <c r="J7" i="6"/>
  <c r="J6" i="6"/>
  <c r="J5" i="6"/>
  <c r="J4" i="6"/>
  <c r="J3" i="6"/>
  <c r="J29" i="15" l="1"/>
  <c r="D28" i="15"/>
  <c r="G8" i="17"/>
  <c r="G5" i="17"/>
  <c r="G9" i="17"/>
  <c r="G3" i="17"/>
  <c r="G6" i="17"/>
  <c r="I9" i="17"/>
  <c r="G14" i="17"/>
  <c r="E15" i="17"/>
  <c r="G4" i="17"/>
  <c r="I11" i="17"/>
  <c r="G7" i="17"/>
  <c r="L28" i="15"/>
  <c r="F27" i="15"/>
  <c r="M8" i="17"/>
  <c r="D30" i="15"/>
  <c r="H28" i="15"/>
  <c r="L26" i="15"/>
  <c r="K11" i="17"/>
  <c r="G16" i="17"/>
  <c r="D33" i="15"/>
  <c r="H31" i="15"/>
  <c r="K5" i="17"/>
  <c r="K8" i="17"/>
  <c r="H30" i="15"/>
  <c r="M17" i="17"/>
  <c r="H26" i="15"/>
  <c r="G18" i="17"/>
  <c r="K4" i="17"/>
  <c r="I7" i="17"/>
  <c r="G10" i="17"/>
  <c r="M19" i="17"/>
  <c r="K10" i="17"/>
  <c r="M5" i="17"/>
  <c r="E9" i="17"/>
  <c r="E12" i="17"/>
  <c r="M12" i="17"/>
  <c r="I19" i="17"/>
  <c r="E6" i="17"/>
  <c r="M10" i="17"/>
  <c r="E3" i="17"/>
  <c r="M7" i="17"/>
  <c r="E11" i="17"/>
  <c r="G12" i="17"/>
  <c r="G20" i="17"/>
  <c r="D34" i="17"/>
  <c r="E34" i="17" s="1"/>
  <c r="M4" i="17"/>
  <c r="E8" i="17"/>
  <c r="K9" i="17"/>
  <c r="I15" i="17"/>
  <c r="E21" i="17"/>
  <c r="H33" i="15"/>
  <c r="L31" i="15"/>
  <c r="F30" i="15"/>
  <c r="D27" i="15"/>
  <c r="E5" i="17"/>
  <c r="M9" i="17"/>
  <c r="I21" i="17"/>
  <c r="H34" i="17"/>
  <c r="I34" i="17" s="1"/>
  <c r="M6" i="17"/>
  <c r="E10" i="17"/>
  <c r="I17" i="17"/>
  <c r="J34" i="17"/>
  <c r="K34" i="17" s="1"/>
  <c r="M3" i="17"/>
  <c r="L34" i="17"/>
  <c r="M34" i="17" s="1"/>
  <c r="E6" i="21"/>
  <c r="I15" i="21"/>
  <c r="E9" i="21"/>
  <c r="I17" i="21"/>
  <c r="G18" i="21"/>
  <c r="E5" i="21"/>
  <c r="E3" i="21"/>
  <c r="G6" i="21"/>
  <c r="K18" i="21"/>
  <c r="G3" i="21"/>
  <c r="E7" i="21"/>
  <c r="I19" i="21"/>
  <c r="E4" i="21"/>
  <c r="G7" i="21"/>
  <c r="G20" i="21"/>
  <c r="G4" i="21"/>
  <c r="E8" i="21"/>
  <c r="G14" i="21"/>
  <c r="G5" i="21"/>
  <c r="G9" i="21"/>
  <c r="K7" i="21"/>
  <c r="K3" i="21"/>
  <c r="K9" i="21"/>
  <c r="K6" i="21"/>
  <c r="G10" i="21"/>
  <c r="M10" i="21"/>
  <c r="K4" i="21"/>
  <c r="M3" i="21"/>
  <c r="M5" i="21"/>
  <c r="M7" i="21"/>
  <c r="K10" i="21"/>
  <c r="K12" i="21"/>
  <c r="N29" i="19"/>
  <c r="K8" i="21"/>
  <c r="E11" i="21"/>
  <c r="M8" i="21"/>
  <c r="M11" i="21"/>
  <c r="M4" i="21"/>
  <c r="M6" i="21"/>
  <c r="I5" i="21"/>
  <c r="I7" i="21"/>
  <c r="I4" i="21"/>
  <c r="I9" i="21"/>
  <c r="I6" i="21"/>
  <c r="I3" i="21"/>
  <c r="I8" i="21"/>
  <c r="I10" i="21"/>
  <c r="G12" i="21"/>
  <c r="M19" i="21"/>
  <c r="G11" i="21"/>
  <c r="D34" i="21"/>
  <c r="E34" i="21" s="1"/>
  <c r="M9" i="21"/>
  <c r="I11" i="21"/>
  <c r="G16" i="21"/>
  <c r="I21" i="21"/>
  <c r="E10" i="21"/>
  <c r="K16" i="21"/>
  <c r="K22" i="21"/>
  <c r="J34" i="21"/>
  <c r="K34" i="21" s="1"/>
  <c r="L34" i="21"/>
  <c r="M34" i="21" s="1"/>
  <c r="N10" i="18"/>
  <c r="G20" i="14"/>
  <c r="E9" i="14"/>
  <c r="G14" i="14"/>
  <c r="E11" i="14"/>
  <c r="G16" i="14"/>
  <c r="K6" i="14"/>
  <c r="G18" i="14"/>
  <c r="M6" i="14"/>
  <c r="M10" i="14"/>
  <c r="M3" i="14"/>
  <c r="M7" i="14"/>
  <c r="M11" i="14"/>
  <c r="M4" i="14"/>
  <c r="M8" i="14"/>
  <c r="M5" i="14"/>
  <c r="M9" i="14"/>
  <c r="K18" i="14"/>
  <c r="G5" i="14"/>
  <c r="I21" i="14"/>
  <c r="G22" i="14"/>
  <c r="G9" i="14"/>
  <c r="G3" i="14"/>
  <c r="G11" i="14"/>
  <c r="K20" i="14"/>
  <c r="I3" i="14"/>
  <c r="K3" i="14"/>
  <c r="K12" i="14"/>
  <c r="I5" i="14"/>
  <c r="K7" i="14"/>
  <c r="K9" i="14"/>
  <c r="K11" i="14"/>
  <c r="G4" i="14"/>
  <c r="I4" i="14"/>
  <c r="G6" i="14"/>
  <c r="G8" i="14"/>
  <c r="G10" i="14"/>
  <c r="K4" i="14"/>
  <c r="I6" i="14"/>
  <c r="K8" i="14"/>
  <c r="K10" i="14"/>
  <c r="E15" i="14"/>
  <c r="G7" i="14"/>
  <c r="I10" i="14"/>
  <c r="I17" i="14"/>
  <c r="K22" i="14"/>
  <c r="I7" i="14"/>
  <c r="J34" i="14"/>
  <c r="K34" i="14" s="1"/>
  <c r="L34" i="14"/>
  <c r="M34" i="14" s="1"/>
  <c r="I9" i="14"/>
  <c r="I11" i="14"/>
  <c r="I12" i="14"/>
  <c r="D34" i="14"/>
  <c r="E34" i="14" s="1"/>
  <c r="I19" i="13"/>
  <c r="M19" i="13"/>
  <c r="G10" i="13"/>
  <c r="E11" i="13"/>
  <c r="G12" i="13"/>
  <c r="G18" i="13"/>
  <c r="E15" i="13"/>
  <c r="I21" i="13"/>
  <c r="G22" i="13"/>
  <c r="G11" i="13"/>
  <c r="G20" i="13"/>
  <c r="K3" i="13"/>
  <c r="M6" i="13"/>
  <c r="I8" i="13"/>
  <c r="E10" i="13"/>
  <c r="M11" i="13"/>
  <c r="K12" i="13"/>
  <c r="K16" i="13"/>
  <c r="K22" i="13"/>
  <c r="K11" i="13"/>
  <c r="K8" i="13"/>
  <c r="J34" i="13"/>
  <c r="K34" i="13" s="1"/>
  <c r="K5" i="13"/>
  <c r="I10" i="13"/>
  <c r="E12" i="13"/>
  <c r="M12" i="13"/>
  <c r="L34" i="13"/>
  <c r="M34" i="13" s="1"/>
  <c r="K10" i="13"/>
  <c r="K7" i="13"/>
  <c r="K4" i="13"/>
  <c r="I11" i="13"/>
  <c r="D34" i="13"/>
  <c r="E34" i="13" s="1"/>
  <c r="G11" i="11"/>
  <c r="I15" i="11"/>
  <c r="K11" i="11"/>
  <c r="G16" i="11"/>
  <c r="G18" i="11"/>
  <c r="P27" i="23"/>
  <c r="K3" i="11"/>
  <c r="E17" i="11"/>
  <c r="E4" i="11"/>
  <c r="K6" i="11"/>
  <c r="I17" i="11"/>
  <c r="E7" i="11"/>
  <c r="K10" i="11"/>
  <c r="E6" i="11"/>
  <c r="M4" i="11"/>
  <c r="E11" i="11"/>
  <c r="E5" i="11"/>
  <c r="E15" i="11"/>
  <c r="E3" i="11"/>
  <c r="I19" i="11"/>
  <c r="M12" i="11"/>
  <c r="K5" i="11"/>
  <c r="K7" i="11"/>
  <c r="K9" i="11"/>
  <c r="E12" i="11"/>
  <c r="K14" i="11"/>
  <c r="M19" i="11"/>
  <c r="M3" i="11"/>
  <c r="M5" i="11"/>
  <c r="M7" i="11"/>
  <c r="M9" i="11"/>
  <c r="M8" i="11"/>
  <c r="I6" i="11"/>
  <c r="E8" i="11"/>
  <c r="I11" i="11"/>
  <c r="I12" i="11"/>
  <c r="G20" i="11"/>
  <c r="D34" i="11"/>
  <c r="E34" i="11" s="1"/>
  <c r="I3" i="11"/>
  <c r="E21" i="11"/>
  <c r="I8" i="11"/>
  <c r="M11" i="11"/>
  <c r="I21" i="11"/>
  <c r="H34" i="11"/>
  <c r="I34" i="11" s="1"/>
  <c r="I5" i="11"/>
  <c r="J34" i="11"/>
  <c r="K34" i="11" s="1"/>
  <c r="I10" i="11"/>
  <c r="M17" i="11"/>
  <c r="L34" i="11"/>
  <c r="M34" i="11" s="1"/>
  <c r="I7" i="11"/>
  <c r="M30" i="11"/>
  <c r="G8" i="10"/>
  <c r="G3" i="10"/>
  <c r="M19" i="10"/>
  <c r="G5" i="10"/>
  <c r="G20" i="10"/>
  <c r="G7" i="10"/>
  <c r="E21" i="10"/>
  <c r="G4" i="10"/>
  <c r="I19" i="10"/>
  <c r="G9" i="10"/>
  <c r="G12" i="10"/>
  <c r="G11" i="10"/>
  <c r="D34" i="10"/>
  <c r="E34" i="10" s="1"/>
  <c r="G6" i="10"/>
  <c r="I11" i="10"/>
  <c r="I12" i="10"/>
  <c r="I15" i="10"/>
  <c r="M26" i="10"/>
  <c r="I21" i="10"/>
  <c r="H34" i="10"/>
  <c r="I34" i="10" s="1"/>
  <c r="M31" i="10"/>
  <c r="K12" i="10"/>
  <c r="I17" i="10"/>
  <c r="J34" i="10"/>
  <c r="K34" i="10" s="1"/>
  <c r="L34" i="10"/>
  <c r="M34" i="10" s="1"/>
  <c r="M3" i="8"/>
  <c r="M5" i="8"/>
  <c r="M7" i="8"/>
  <c r="K10" i="8"/>
  <c r="G14" i="8"/>
  <c r="M10" i="8"/>
  <c r="G16" i="8"/>
  <c r="M4" i="8"/>
  <c r="M6" i="8"/>
  <c r="M8" i="8"/>
  <c r="I17" i="8"/>
  <c r="M17" i="8"/>
  <c r="K11" i="8"/>
  <c r="G18" i="8"/>
  <c r="I19" i="8"/>
  <c r="G3" i="8"/>
  <c r="G5" i="8"/>
  <c r="N4" i="18"/>
  <c r="G7" i="8"/>
  <c r="G11" i="8"/>
  <c r="G4" i="8"/>
  <c r="G9" i="8"/>
  <c r="M11" i="8"/>
  <c r="M19" i="8"/>
  <c r="G10" i="8"/>
  <c r="G6" i="8"/>
  <c r="E21" i="8"/>
  <c r="O10" i="8"/>
  <c r="I10" i="8"/>
  <c r="J34" i="8"/>
  <c r="K34" i="8" s="1"/>
  <c r="M12" i="8"/>
  <c r="L34" i="8"/>
  <c r="M34" i="8" s="1"/>
  <c r="I32" i="8"/>
  <c r="I9" i="8"/>
  <c r="G12" i="8"/>
  <c r="I29" i="8"/>
  <c r="K32" i="8"/>
  <c r="I26" i="8"/>
  <c r="I3" i="8"/>
  <c r="I11" i="8"/>
  <c r="I15" i="8"/>
  <c r="G20" i="8"/>
  <c r="D34" i="8"/>
  <c r="E34" i="8" s="1"/>
  <c r="I28" i="8"/>
  <c r="N20" i="18"/>
  <c r="M5" i="7"/>
  <c r="E9" i="7"/>
  <c r="K10" i="7"/>
  <c r="E12" i="7"/>
  <c r="M12" i="7"/>
  <c r="I17" i="7"/>
  <c r="M21" i="7"/>
  <c r="H34" i="7"/>
  <c r="I34" i="7" s="1"/>
  <c r="E6" i="7"/>
  <c r="M10" i="7"/>
  <c r="J34" i="7"/>
  <c r="K34" i="7" s="1"/>
  <c r="E3" i="7"/>
  <c r="M7" i="7"/>
  <c r="E11" i="7"/>
  <c r="L34" i="7"/>
  <c r="M34" i="7" s="1"/>
  <c r="M4" i="7"/>
  <c r="E8" i="7"/>
  <c r="K27" i="7"/>
  <c r="K31" i="7"/>
  <c r="E5" i="7"/>
  <c r="M9" i="7"/>
  <c r="K32" i="7"/>
  <c r="M6" i="7"/>
  <c r="E10" i="7"/>
  <c r="M3" i="7"/>
  <c r="D34" i="7"/>
  <c r="E34" i="7" s="1"/>
  <c r="K26" i="7"/>
  <c r="I7" i="2"/>
  <c r="G20" i="2"/>
  <c r="I4" i="2"/>
  <c r="I8" i="2"/>
  <c r="J34" i="2"/>
  <c r="K34" i="2" s="1"/>
  <c r="I9" i="2"/>
  <c r="I3" i="2"/>
  <c r="I5" i="2"/>
  <c r="I6" i="2"/>
  <c r="I19" i="2"/>
  <c r="G6" i="2"/>
  <c r="E8" i="2"/>
  <c r="M9" i="2"/>
  <c r="E17" i="2"/>
  <c r="I21" i="2"/>
  <c r="I28" i="2"/>
  <c r="E3" i="2"/>
  <c r="K4" i="2"/>
  <c r="G8" i="2"/>
  <c r="E10" i="2"/>
  <c r="M11" i="2"/>
  <c r="K12" i="2"/>
  <c r="I17" i="2"/>
  <c r="K22" i="2"/>
  <c r="H34" i="2"/>
  <c r="I34" i="2" s="1"/>
  <c r="E5" i="2"/>
  <c r="M6" i="2"/>
  <c r="K8" i="2"/>
  <c r="K10" i="2"/>
  <c r="E12" i="2"/>
  <c r="M12" i="2"/>
  <c r="L34" i="2"/>
  <c r="M34" i="2" s="1"/>
  <c r="E7" i="2"/>
  <c r="M8" i="2"/>
  <c r="M10" i="2"/>
  <c r="E26" i="2"/>
  <c r="K27" i="2"/>
  <c r="I32" i="2"/>
  <c r="M3" i="2"/>
  <c r="E9" i="2"/>
  <c r="E11" i="2"/>
  <c r="G12" i="2"/>
  <c r="E15" i="2"/>
  <c r="I29" i="2"/>
  <c r="E31" i="2"/>
  <c r="K32" i="2"/>
  <c r="E4" i="2"/>
  <c r="M5" i="2"/>
  <c r="G9" i="2"/>
  <c r="G11" i="2"/>
  <c r="I15" i="2"/>
  <c r="I11" i="2"/>
  <c r="I12" i="2"/>
  <c r="E21" i="2"/>
  <c r="D34" i="2"/>
  <c r="E34" i="2" s="1"/>
  <c r="E26" i="21"/>
  <c r="E31" i="21"/>
  <c r="E33" i="21"/>
  <c r="E30" i="21"/>
  <c r="K31" i="21"/>
  <c r="E27" i="21"/>
  <c r="K28" i="21"/>
  <c r="E32" i="21"/>
  <c r="K33" i="21"/>
  <c r="E29" i="21"/>
  <c r="K30" i="21"/>
  <c r="E15" i="21"/>
  <c r="M17" i="21"/>
  <c r="E21" i="21"/>
  <c r="F34" i="21"/>
  <c r="G34" i="21" s="1"/>
  <c r="M14" i="21"/>
  <c r="I16" i="21"/>
  <c r="E18" i="21"/>
  <c r="K19" i="21"/>
  <c r="G21" i="21"/>
  <c r="M22" i="21"/>
  <c r="K23" i="21"/>
  <c r="H34" i="21"/>
  <c r="I34" i="21" s="1"/>
  <c r="G15" i="21"/>
  <c r="M16" i="21"/>
  <c r="I18" i="21"/>
  <c r="E20" i="21"/>
  <c r="K21" i="21"/>
  <c r="E23" i="21"/>
  <c r="M23" i="21"/>
  <c r="K25" i="21"/>
  <c r="E17" i="21"/>
  <c r="M21" i="21"/>
  <c r="E14" i="21"/>
  <c r="K15" i="21"/>
  <c r="G17" i="21"/>
  <c r="M18" i="21"/>
  <c r="I20" i="21"/>
  <c r="E22" i="21"/>
  <c r="G23" i="21"/>
  <c r="E25" i="21"/>
  <c r="M15" i="21"/>
  <c r="E19" i="21"/>
  <c r="K20" i="21"/>
  <c r="G22" i="21"/>
  <c r="I14" i="21"/>
  <c r="I22" i="21"/>
  <c r="P33" i="22"/>
  <c r="E31" i="20"/>
  <c r="I26" i="20"/>
  <c r="E33" i="20"/>
  <c r="M26" i="20"/>
  <c r="I28" i="20"/>
  <c r="E30" i="20"/>
  <c r="K31" i="20"/>
  <c r="G33" i="20"/>
  <c r="E27" i="20"/>
  <c r="K28" i="20"/>
  <c r="M31" i="20"/>
  <c r="I33" i="20"/>
  <c r="M28" i="20"/>
  <c r="E32" i="20"/>
  <c r="K33" i="20"/>
  <c r="E29" i="20"/>
  <c r="K30" i="20"/>
  <c r="G32" i="20"/>
  <c r="M33" i="20"/>
  <c r="M17" i="20"/>
  <c r="E21" i="20"/>
  <c r="F34" i="20"/>
  <c r="G34" i="20" s="1"/>
  <c r="M14" i="20"/>
  <c r="I16" i="20"/>
  <c r="E18" i="20"/>
  <c r="K19" i="20"/>
  <c r="G21" i="20"/>
  <c r="M22" i="20"/>
  <c r="K23" i="20"/>
  <c r="H34" i="20"/>
  <c r="I34" i="20" s="1"/>
  <c r="G15" i="20"/>
  <c r="M16" i="20"/>
  <c r="I18" i="20"/>
  <c r="E20" i="20"/>
  <c r="K21" i="20"/>
  <c r="E23" i="20"/>
  <c r="M23" i="20"/>
  <c r="K25" i="20"/>
  <c r="E17" i="20"/>
  <c r="M21" i="20"/>
  <c r="E14" i="20"/>
  <c r="K15" i="20"/>
  <c r="G17" i="20"/>
  <c r="M18" i="20"/>
  <c r="I20" i="20"/>
  <c r="E22" i="20"/>
  <c r="G23" i="20"/>
  <c r="E25" i="20"/>
  <c r="M25" i="20"/>
  <c r="M15" i="20"/>
  <c r="E19" i="20"/>
  <c r="K20" i="20"/>
  <c r="G22" i="20"/>
  <c r="I14" i="20"/>
  <c r="I22" i="20"/>
  <c r="P33" i="23"/>
  <c r="P31" i="23"/>
  <c r="I32" i="17"/>
  <c r="I29" i="17"/>
  <c r="I31" i="17"/>
  <c r="I26" i="17"/>
  <c r="M26" i="17"/>
  <c r="I28" i="17"/>
  <c r="E30" i="17"/>
  <c r="I30" i="17"/>
  <c r="I27" i="17"/>
  <c r="M33" i="17"/>
  <c r="F34" i="17"/>
  <c r="G34" i="17" s="1"/>
  <c r="M14" i="17"/>
  <c r="I16" i="17"/>
  <c r="E18" i="17"/>
  <c r="K19" i="17"/>
  <c r="G21" i="17"/>
  <c r="M22" i="17"/>
  <c r="K23" i="17"/>
  <c r="I25" i="17"/>
  <c r="L29" i="15"/>
  <c r="K16" i="17"/>
  <c r="J28" i="15"/>
  <c r="D23" i="15"/>
  <c r="E15" i="15" s="1"/>
  <c r="G15" i="17"/>
  <c r="M16" i="17"/>
  <c r="I18" i="17"/>
  <c r="E20" i="17"/>
  <c r="K21" i="17"/>
  <c r="E23" i="17"/>
  <c r="M23" i="17"/>
  <c r="L27" i="15"/>
  <c r="E17" i="17"/>
  <c r="K18" i="17"/>
  <c r="M21" i="17"/>
  <c r="E14" i="17"/>
  <c r="K15" i="17"/>
  <c r="G17" i="17"/>
  <c r="M18" i="17"/>
  <c r="I20" i="17"/>
  <c r="E22" i="17"/>
  <c r="G23" i="17"/>
  <c r="M25" i="17"/>
  <c r="K14" i="17"/>
  <c r="K22" i="17"/>
  <c r="H12" i="15"/>
  <c r="I5" i="15" s="1"/>
  <c r="M15" i="17"/>
  <c r="E19" i="17"/>
  <c r="K20" i="17"/>
  <c r="G22" i="17"/>
  <c r="J33" i="15"/>
  <c r="D32" i="15"/>
  <c r="I14" i="17"/>
  <c r="I22" i="17"/>
  <c r="P26" i="22"/>
  <c r="N27" i="15"/>
  <c r="E26" i="16"/>
  <c r="M30" i="16"/>
  <c r="M27" i="16"/>
  <c r="E31" i="16"/>
  <c r="I26" i="16"/>
  <c r="E28" i="16"/>
  <c r="K29" i="16"/>
  <c r="M32" i="16"/>
  <c r="M29" i="16"/>
  <c r="E33" i="16"/>
  <c r="M26" i="16"/>
  <c r="E30" i="16"/>
  <c r="E27" i="16"/>
  <c r="G30" i="16"/>
  <c r="M31" i="16"/>
  <c r="I33" i="16"/>
  <c r="M28" i="16"/>
  <c r="I30" i="16"/>
  <c r="E32" i="16"/>
  <c r="K33" i="16"/>
  <c r="E29" i="16"/>
  <c r="M33" i="16"/>
  <c r="F34" i="16"/>
  <c r="G34" i="16" s="1"/>
  <c r="L23" i="15"/>
  <c r="M23" i="15" s="1"/>
  <c r="L12" i="15"/>
  <c r="M9" i="15" s="1"/>
  <c r="F12" i="15"/>
  <c r="G7" i="15" s="1"/>
  <c r="M14" i="16"/>
  <c r="I16" i="16"/>
  <c r="E18" i="16"/>
  <c r="K19" i="16"/>
  <c r="G21" i="16"/>
  <c r="M22" i="16"/>
  <c r="K23" i="16"/>
  <c r="I25" i="16"/>
  <c r="E20" i="15"/>
  <c r="J12" i="15"/>
  <c r="K6" i="15" s="1"/>
  <c r="K16" i="16"/>
  <c r="F28" i="15"/>
  <c r="H32" i="15"/>
  <c r="E17" i="15"/>
  <c r="F23" i="15"/>
  <c r="G20" i="15" s="1"/>
  <c r="G15" i="16"/>
  <c r="M16" i="16"/>
  <c r="I18" i="16"/>
  <c r="E20" i="16"/>
  <c r="K21" i="16"/>
  <c r="E23" i="16"/>
  <c r="M23" i="16"/>
  <c r="K25" i="16"/>
  <c r="L30" i="15"/>
  <c r="E14" i="15"/>
  <c r="K18" i="16"/>
  <c r="M21" i="16"/>
  <c r="J25" i="15"/>
  <c r="D12" i="15"/>
  <c r="E10" i="15" s="1"/>
  <c r="E6" i="16"/>
  <c r="K7" i="16"/>
  <c r="M10" i="16"/>
  <c r="E14" i="16"/>
  <c r="K15" i="16"/>
  <c r="G17" i="16"/>
  <c r="M18" i="16"/>
  <c r="I20" i="16"/>
  <c r="E22" i="16"/>
  <c r="G23" i="16"/>
  <c r="E25" i="16"/>
  <c r="M25" i="16"/>
  <c r="H27" i="15"/>
  <c r="H23" i="15"/>
  <c r="I19" i="15" s="1"/>
  <c r="E19" i="16"/>
  <c r="K20" i="16"/>
  <c r="G22" i="16"/>
  <c r="H29" i="15"/>
  <c r="D25" i="15"/>
  <c r="F33" i="15"/>
  <c r="J31" i="15"/>
  <c r="D26" i="15"/>
  <c r="I14" i="16"/>
  <c r="I22" i="16"/>
  <c r="M11" i="15"/>
  <c r="M10" i="15"/>
  <c r="K7" i="15"/>
  <c r="K11" i="15"/>
  <c r="K4" i="15"/>
  <c r="K8" i="15"/>
  <c r="K12" i="15"/>
  <c r="K5" i="15"/>
  <c r="K3" i="15"/>
  <c r="G18" i="15"/>
  <c r="K10" i="15"/>
  <c r="J23" i="15"/>
  <c r="K19" i="15" s="1"/>
  <c r="F25" i="15"/>
  <c r="E33" i="14"/>
  <c r="E30" i="14"/>
  <c r="M19" i="14"/>
  <c r="M17" i="14"/>
  <c r="E21" i="14"/>
  <c r="F34" i="14"/>
  <c r="G34" i="14" s="1"/>
  <c r="M14" i="14"/>
  <c r="I16" i="14"/>
  <c r="E18" i="14"/>
  <c r="K19" i="14"/>
  <c r="G21" i="14"/>
  <c r="M22" i="14"/>
  <c r="K23" i="14"/>
  <c r="H34" i="14"/>
  <c r="I34" i="14" s="1"/>
  <c r="G15" i="14"/>
  <c r="M16" i="14"/>
  <c r="I18" i="14"/>
  <c r="E20" i="14"/>
  <c r="K21" i="14"/>
  <c r="E23" i="14"/>
  <c r="M23" i="14"/>
  <c r="K25" i="14"/>
  <c r="E17" i="14"/>
  <c r="M21" i="14"/>
  <c r="E14" i="14"/>
  <c r="K15" i="14"/>
  <c r="G17" i="14"/>
  <c r="M18" i="14"/>
  <c r="I20" i="14"/>
  <c r="E22" i="14"/>
  <c r="G23" i="14"/>
  <c r="M15" i="14"/>
  <c r="E19" i="14"/>
  <c r="I14" i="14"/>
  <c r="I22" i="14"/>
  <c r="P27" i="22"/>
  <c r="P25" i="22"/>
  <c r="E26" i="13"/>
  <c r="E31" i="13"/>
  <c r="E33" i="13"/>
  <c r="E30" i="13"/>
  <c r="E27" i="13"/>
  <c r="M31" i="13"/>
  <c r="E32" i="13"/>
  <c r="E29" i="13"/>
  <c r="M17" i="13"/>
  <c r="E21" i="13"/>
  <c r="F34" i="13"/>
  <c r="G34" i="13" s="1"/>
  <c r="H34" i="13"/>
  <c r="I34" i="13" s="1"/>
  <c r="M14" i="13"/>
  <c r="I16" i="13"/>
  <c r="E18" i="13"/>
  <c r="K19" i="13"/>
  <c r="G21" i="13"/>
  <c r="M22" i="13"/>
  <c r="K23" i="13"/>
  <c r="G15" i="13"/>
  <c r="M16" i="13"/>
  <c r="I18" i="13"/>
  <c r="E20" i="13"/>
  <c r="K21" i="13"/>
  <c r="E23" i="13"/>
  <c r="M23" i="13"/>
  <c r="K25" i="13"/>
  <c r="E17" i="13"/>
  <c r="K18" i="13"/>
  <c r="M21" i="13"/>
  <c r="E14" i="13"/>
  <c r="K15" i="13"/>
  <c r="G17" i="13"/>
  <c r="M18" i="13"/>
  <c r="I20" i="13"/>
  <c r="E22" i="13"/>
  <c r="G23" i="13"/>
  <c r="E25" i="13"/>
  <c r="M25" i="13"/>
  <c r="M15" i="13"/>
  <c r="E19" i="13"/>
  <c r="K20" i="13"/>
  <c r="I14" i="13"/>
  <c r="I22" i="13"/>
  <c r="N17" i="18"/>
  <c r="P26" i="23"/>
  <c r="P32" i="23"/>
  <c r="P28" i="23"/>
  <c r="M29" i="11"/>
  <c r="F34" i="11"/>
  <c r="G34" i="11" s="1"/>
  <c r="M14" i="11"/>
  <c r="I16" i="11"/>
  <c r="E18" i="11"/>
  <c r="K19" i="11"/>
  <c r="G21" i="11"/>
  <c r="M22" i="11"/>
  <c r="K23" i="11"/>
  <c r="K16" i="11"/>
  <c r="G15" i="11"/>
  <c r="M16" i="11"/>
  <c r="I18" i="11"/>
  <c r="E20" i="11"/>
  <c r="K21" i="11"/>
  <c r="E23" i="11"/>
  <c r="M23" i="11"/>
  <c r="K22" i="11"/>
  <c r="K18" i="11"/>
  <c r="M21" i="11"/>
  <c r="E14" i="11"/>
  <c r="K15" i="11"/>
  <c r="G17" i="11"/>
  <c r="M18" i="11"/>
  <c r="I20" i="11"/>
  <c r="E22" i="11"/>
  <c r="G23" i="11"/>
  <c r="M15" i="11"/>
  <c r="E19" i="11"/>
  <c r="K20" i="11"/>
  <c r="G22" i="11"/>
  <c r="I14" i="11"/>
  <c r="I22" i="11"/>
  <c r="N19" i="18"/>
  <c r="N21" i="18"/>
  <c r="N32" i="18" s="1"/>
  <c r="P31" i="22"/>
  <c r="N22" i="18"/>
  <c r="N15" i="18"/>
  <c r="P29" i="22"/>
  <c r="N16" i="18"/>
  <c r="N18" i="18"/>
  <c r="N11" i="18"/>
  <c r="N6" i="18"/>
  <c r="N7" i="18"/>
  <c r="N8" i="18"/>
  <c r="N5" i="18"/>
  <c r="N9" i="18"/>
  <c r="I33" i="10"/>
  <c r="M28" i="10"/>
  <c r="I30" i="10"/>
  <c r="G29" i="10"/>
  <c r="I27" i="10"/>
  <c r="M33" i="10"/>
  <c r="F34" i="10"/>
  <c r="G34" i="10" s="1"/>
  <c r="M14" i="10"/>
  <c r="I16" i="10"/>
  <c r="E18" i="10"/>
  <c r="K19" i="10"/>
  <c r="G21" i="10"/>
  <c r="M22" i="10"/>
  <c r="K23" i="10"/>
  <c r="I25" i="10"/>
  <c r="K16" i="10"/>
  <c r="G15" i="10"/>
  <c r="M16" i="10"/>
  <c r="I18" i="10"/>
  <c r="E20" i="10"/>
  <c r="K21" i="10"/>
  <c r="E23" i="10"/>
  <c r="M23" i="10"/>
  <c r="E17" i="10"/>
  <c r="K18" i="10"/>
  <c r="M21" i="10"/>
  <c r="K7" i="10"/>
  <c r="E14" i="10"/>
  <c r="K15" i="10"/>
  <c r="G17" i="10"/>
  <c r="M18" i="10"/>
  <c r="I20" i="10"/>
  <c r="E22" i="10"/>
  <c r="G23" i="10"/>
  <c r="M25" i="10"/>
  <c r="K22" i="10"/>
  <c r="M15" i="10"/>
  <c r="E19" i="10"/>
  <c r="K20" i="10"/>
  <c r="G22" i="10"/>
  <c r="I14" i="10"/>
  <c r="I22" i="10"/>
  <c r="I26" i="2"/>
  <c r="E28" i="2"/>
  <c r="K29" i="2"/>
  <c r="M32" i="2"/>
  <c r="K26" i="2"/>
  <c r="M29" i="2"/>
  <c r="I31" i="2"/>
  <c r="E33" i="2"/>
  <c r="E27" i="2"/>
  <c r="K28" i="2"/>
  <c r="M31" i="2"/>
  <c r="I33" i="2"/>
  <c r="M28" i="2"/>
  <c r="I30" i="2"/>
  <c r="E32" i="2"/>
  <c r="K33" i="2"/>
  <c r="I27" i="2"/>
  <c r="E29" i="2"/>
  <c r="K30" i="2"/>
  <c r="F34" i="2"/>
  <c r="G34" i="2" s="1"/>
  <c r="M14" i="2"/>
  <c r="I16" i="2"/>
  <c r="E18" i="2"/>
  <c r="K19" i="2"/>
  <c r="G21" i="2"/>
  <c r="M22" i="2"/>
  <c r="K23" i="2"/>
  <c r="I25" i="2"/>
  <c r="K16" i="2"/>
  <c r="K5" i="2"/>
  <c r="G15" i="2"/>
  <c r="M16" i="2"/>
  <c r="I18" i="2"/>
  <c r="E20" i="2"/>
  <c r="K21" i="2"/>
  <c r="E23" i="2"/>
  <c r="M23" i="2"/>
  <c r="K25" i="2"/>
  <c r="K18" i="2"/>
  <c r="M21" i="2"/>
  <c r="K7" i="2"/>
  <c r="E14" i="2"/>
  <c r="K15" i="2"/>
  <c r="G17" i="2"/>
  <c r="M18" i="2"/>
  <c r="I20" i="2"/>
  <c r="E22" i="2"/>
  <c r="G23" i="2"/>
  <c r="E25" i="2"/>
  <c r="M25" i="2"/>
  <c r="G14" i="2"/>
  <c r="M15" i="2"/>
  <c r="E19" i="2"/>
  <c r="K20" i="2"/>
  <c r="G22" i="2"/>
  <c r="I14" i="2"/>
  <c r="I22" i="2"/>
  <c r="G28" i="1"/>
  <c r="E33" i="1"/>
  <c r="G25" i="1"/>
  <c r="E30" i="1"/>
  <c r="K31" i="1"/>
  <c r="G33" i="1"/>
  <c r="G31" i="1"/>
  <c r="E27" i="1"/>
  <c r="K28" i="1"/>
  <c r="G30" i="1"/>
  <c r="M31" i="1"/>
  <c r="I33" i="1"/>
  <c r="G27" i="1"/>
  <c r="M28" i="1"/>
  <c r="I30" i="1"/>
  <c r="E32" i="1"/>
  <c r="K33" i="1"/>
  <c r="I27" i="1"/>
  <c r="E29" i="1"/>
  <c r="K30" i="1"/>
  <c r="G32" i="1"/>
  <c r="M33" i="1"/>
  <c r="M14" i="1"/>
  <c r="I16" i="1"/>
  <c r="E18" i="1"/>
  <c r="K19" i="1"/>
  <c r="G21" i="1"/>
  <c r="M22" i="1"/>
  <c r="K23" i="1"/>
  <c r="I25" i="1"/>
  <c r="G26" i="1"/>
  <c r="K16" i="1"/>
  <c r="G15" i="1"/>
  <c r="M16" i="1"/>
  <c r="I18" i="1"/>
  <c r="E20" i="1"/>
  <c r="K21" i="1"/>
  <c r="E23" i="1"/>
  <c r="M23" i="1"/>
  <c r="K25" i="1"/>
  <c r="E17" i="1"/>
  <c r="K18" i="1"/>
  <c r="M21" i="1"/>
  <c r="E14" i="1"/>
  <c r="K15" i="1"/>
  <c r="G17" i="1"/>
  <c r="M18" i="1"/>
  <c r="I20" i="1"/>
  <c r="E22" i="1"/>
  <c r="G23" i="1"/>
  <c r="E25" i="1"/>
  <c r="M25" i="1"/>
  <c r="K22" i="1"/>
  <c r="M15" i="1"/>
  <c r="E19" i="1"/>
  <c r="K20" i="1"/>
  <c r="G22" i="1"/>
  <c r="I14" i="1"/>
  <c r="I22" i="1"/>
  <c r="P29" i="23"/>
  <c r="P25" i="23"/>
  <c r="P30" i="23"/>
  <c r="N12" i="6"/>
  <c r="O11" i="6" s="1"/>
  <c r="I31" i="8"/>
  <c r="K28" i="8"/>
  <c r="I33" i="8"/>
  <c r="M28" i="8"/>
  <c r="I30" i="8"/>
  <c r="K33" i="8"/>
  <c r="I27" i="8"/>
  <c r="K30" i="8"/>
  <c r="F34" i="8"/>
  <c r="G34" i="8" s="1"/>
  <c r="M14" i="8"/>
  <c r="I16" i="8"/>
  <c r="E18" i="8"/>
  <c r="K19" i="8"/>
  <c r="G21" i="8"/>
  <c r="M22" i="8"/>
  <c r="K23" i="8"/>
  <c r="I25" i="8"/>
  <c r="K16" i="8"/>
  <c r="L12" i="6"/>
  <c r="M12" i="6" s="1"/>
  <c r="G15" i="8"/>
  <c r="M16" i="8"/>
  <c r="I18" i="8"/>
  <c r="E20" i="8"/>
  <c r="K21" i="8"/>
  <c r="E23" i="8"/>
  <c r="M23" i="8"/>
  <c r="K25" i="8"/>
  <c r="K18" i="8"/>
  <c r="M21" i="8"/>
  <c r="E14" i="8"/>
  <c r="K15" i="8"/>
  <c r="G17" i="8"/>
  <c r="M18" i="8"/>
  <c r="I20" i="8"/>
  <c r="E22" i="8"/>
  <c r="G23" i="8"/>
  <c r="M15" i="8"/>
  <c r="E19" i="8"/>
  <c r="K20" i="8"/>
  <c r="G22" i="8"/>
  <c r="K22" i="8"/>
  <c r="I14" i="8"/>
  <c r="I22" i="8"/>
  <c r="N23" i="6"/>
  <c r="O18" i="6" s="1"/>
  <c r="P30" i="22"/>
  <c r="N3" i="18"/>
  <c r="E28" i="7"/>
  <c r="G28" i="7"/>
  <c r="E33" i="7"/>
  <c r="G25" i="7"/>
  <c r="E30" i="7"/>
  <c r="E27" i="7"/>
  <c r="K28" i="7"/>
  <c r="M31" i="7"/>
  <c r="E32" i="7"/>
  <c r="K33" i="7"/>
  <c r="E29" i="7"/>
  <c r="K30" i="7"/>
  <c r="G32" i="7"/>
  <c r="F34" i="7"/>
  <c r="G34" i="7" s="1"/>
  <c r="M14" i="7"/>
  <c r="I16" i="7"/>
  <c r="E18" i="7"/>
  <c r="K19" i="7"/>
  <c r="G21" i="7"/>
  <c r="M22" i="7"/>
  <c r="K23" i="7"/>
  <c r="K16" i="7"/>
  <c r="G18" i="7"/>
  <c r="G15" i="7"/>
  <c r="M16" i="7"/>
  <c r="I18" i="7"/>
  <c r="E20" i="7"/>
  <c r="K21" i="7"/>
  <c r="E23" i="7"/>
  <c r="M23" i="7"/>
  <c r="K25" i="7"/>
  <c r="K18" i="7"/>
  <c r="E14" i="7"/>
  <c r="K15" i="7"/>
  <c r="G17" i="7"/>
  <c r="M18" i="7"/>
  <c r="I20" i="7"/>
  <c r="E22" i="7"/>
  <c r="G23" i="7"/>
  <c r="E25" i="7"/>
  <c r="M25" i="7"/>
  <c r="K20" i="7"/>
  <c r="G22" i="7"/>
  <c r="K22" i="7"/>
  <c r="I14" i="7"/>
  <c r="I22" i="7"/>
  <c r="O20" i="8"/>
  <c r="O22" i="8"/>
  <c r="O14" i="8"/>
  <c r="N34" i="8"/>
  <c r="O28" i="8" s="1"/>
  <c r="O15" i="8"/>
  <c r="O16" i="8"/>
  <c r="O18" i="8"/>
  <c r="O19" i="8"/>
  <c r="O21" i="8"/>
  <c r="P23" i="23"/>
  <c r="P12" i="23"/>
  <c r="Q9" i="23" s="1"/>
  <c r="P23" i="22"/>
  <c r="Q18" i="22" s="1"/>
  <c r="P12" i="22"/>
  <c r="Q9" i="22" s="1"/>
  <c r="N14" i="18"/>
  <c r="O17" i="1"/>
  <c r="O18" i="1"/>
  <c r="O19" i="1"/>
  <c r="O20" i="1"/>
  <c r="O21" i="1"/>
  <c r="O4" i="1"/>
  <c r="O7" i="1"/>
  <c r="O8" i="1"/>
  <c r="N28" i="3"/>
  <c r="N34" i="21"/>
  <c r="O33" i="21" s="1"/>
  <c r="N30" i="19"/>
  <c r="O18" i="20"/>
  <c r="O20" i="20"/>
  <c r="O20" i="17"/>
  <c r="O10" i="17"/>
  <c r="N34" i="14"/>
  <c r="O31" i="14" s="1"/>
  <c r="O23" i="11"/>
  <c r="O18" i="11"/>
  <c r="O16" i="11"/>
  <c r="O10" i="10"/>
  <c r="O3" i="8"/>
  <c r="N28" i="6"/>
  <c r="N25" i="19"/>
  <c r="O20" i="21"/>
  <c r="O18" i="21"/>
  <c r="O10" i="21"/>
  <c r="N31" i="19"/>
  <c r="O17" i="21"/>
  <c r="O9" i="21"/>
  <c r="O23" i="21"/>
  <c r="O16" i="21"/>
  <c r="O8" i="21"/>
  <c r="O15" i="21"/>
  <c r="O7" i="21"/>
  <c r="O22" i="21"/>
  <c r="O14" i="21"/>
  <c r="O6" i="21"/>
  <c r="N28" i="19"/>
  <c r="O21" i="21"/>
  <c r="O12" i="21"/>
  <c r="O5" i="21"/>
  <c r="O4" i="21"/>
  <c r="N33" i="19"/>
  <c r="O11" i="21"/>
  <c r="N32" i="19"/>
  <c r="N26" i="19"/>
  <c r="N34" i="20"/>
  <c r="O28" i="20" s="1"/>
  <c r="O10" i="20"/>
  <c r="O17" i="20"/>
  <c r="O9" i="20"/>
  <c r="N27" i="19"/>
  <c r="O23" i="20"/>
  <c r="O16" i="20"/>
  <c r="O8" i="20"/>
  <c r="O15" i="20"/>
  <c r="O7" i="20"/>
  <c r="O22" i="20"/>
  <c r="O14" i="20"/>
  <c r="O6" i="20"/>
  <c r="O21" i="20"/>
  <c r="O12" i="20"/>
  <c r="O5" i="20"/>
  <c r="O4" i="20"/>
  <c r="O11" i="20"/>
  <c r="N23" i="19"/>
  <c r="O18" i="19" s="1"/>
  <c r="N12" i="19"/>
  <c r="O4" i="19" s="1"/>
  <c r="O18" i="17"/>
  <c r="N32" i="15"/>
  <c r="N28" i="15"/>
  <c r="N34" i="17"/>
  <c r="O27" i="17" s="1"/>
  <c r="N33" i="15"/>
  <c r="O17" i="17"/>
  <c r="O9" i="17"/>
  <c r="O23" i="17"/>
  <c r="O16" i="17"/>
  <c r="O8" i="17"/>
  <c r="O15" i="17"/>
  <c r="O7" i="17"/>
  <c r="O22" i="17"/>
  <c r="O14" i="17"/>
  <c r="O6" i="17"/>
  <c r="O21" i="17"/>
  <c r="O12" i="17"/>
  <c r="O5" i="17"/>
  <c r="O4" i="17"/>
  <c r="O11" i="17"/>
  <c r="N34" i="16"/>
  <c r="O33" i="16" s="1"/>
  <c r="O20" i="16"/>
  <c r="O18" i="16"/>
  <c r="N31" i="15"/>
  <c r="O10" i="16"/>
  <c r="N29" i="15"/>
  <c r="O17" i="16"/>
  <c r="O9" i="16"/>
  <c r="O23" i="16"/>
  <c r="O16" i="16"/>
  <c r="O8" i="16"/>
  <c r="O15" i="16"/>
  <c r="O7" i="16"/>
  <c r="O22" i="16"/>
  <c r="O14" i="16"/>
  <c r="O6" i="16"/>
  <c r="N25" i="15"/>
  <c r="O21" i="16"/>
  <c r="O12" i="16"/>
  <c r="O5" i="16"/>
  <c r="O4" i="16"/>
  <c r="O11" i="16"/>
  <c r="N30" i="15"/>
  <c r="N12" i="15"/>
  <c r="O3" i="15" s="1"/>
  <c r="N23" i="15"/>
  <c r="O22" i="15" s="1"/>
  <c r="N26" i="15"/>
  <c r="O23" i="14"/>
  <c r="O16" i="14"/>
  <c r="O11" i="14"/>
  <c r="O10" i="14"/>
  <c r="O9" i="14"/>
  <c r="O8" i="14"/>
  <c r="O7" i="14"/>
  <c r="O5" i="14"/>
  <c r="O12" i="14"/>
  <c r="O3" i="14"/>
  <c r="O18" i="14"/>
  <c r="O17" i="14"/>
  <c r="O22" i="14"/>
  <c r="O14" i="14"/>
  <c r="O6" i="14"/>
  <c r="O15" i="14"/>
  <c r="O21" i="14"/>
  <c r="O20" i="14"/>
  <c r="N28" i="12"/>
  <c r="N33" i="12"/>
  <c r="N25" i="12"/>
  <c r="O23" i="13"/>
  <c r="O18" i="13"/>
  <c r="O16" i="13"/>
  <c r="O10" i="13"/>
  <c r="O9" i="13"/>
  <c r="N31" i="12"/>
  <c r="N34" i="13"/>
  <c r="O31" i="13" s="1"/>
  <c r="O8" i="13"/>
  <c r="O7" i="13"/>
  <c r="O17" i="13"/>
  <c r="O15" i="13"/>
  <c r="N23" i="12"/>
  <c r="O23" i="12" s="1"/>
  <c r="O22" i="13"/>
  <c r="O14" i="13"/>
  <c r="O6" i="13"/>
  <c r="O21" i="13"/>
  <c r="O12" i="13"/>
  <c r="O5" i="13"/>
  <c r="N32" i="12"/>
  <c r="O20" i="13"/>
  <c r="O4" i="13"/>
  <c r="O11" i="13"/>
  <c r="N26" i="12"/>
  <c r="N29" i="12"/>
  <c r="N27" i="12"/>
  <c r="N12" i="12"/>
  <c r="O9" i="12" s="1"/>
  <c r="N30" i="12"/>
  <c r="N31" i="9"/>
  <c r="O10" i="11"/>
  <c r="O9" i="11"/>
  <c r="N34" i="11"/>
  <c r="O30" i="11" s="1"/>
  <c r="O8" i="11"/>
  <c r="O7" i="11"/>
  <c r="O17" i="11"/>
  <c r="O15" i="11"/>
  <c r="O22" i="11"/>
  <c r="O14" i="11"/>
  <c r="O6" i="11"/>
  <c r="O21" i="11"/>
  <c r="O12" i="11"/>
  <c r="O5" i="11"/>
  <c r="O20" i="11"/>
  <c r="O4" i="11"/>
  <c r="O11" i="11"/>
  <c r="N32" i="9"/>
  <c r="N33" i="9"/>
  <c r="O20" i="10"/>
  <c r="O18" i="10"/>
  <c r="N28" i="9"/>
  <c r="N25" i="9"/>
  <c r="N29" i="9"/>
  <c r="N34" i="10"/>
  <c r="O32" i="10" s="1"/>
  <c r="O17" i="10"/>
  <c r="O9" i="10"/>
  <c r="O23" i="10"/>
  <c r="O16" i="10"/>
  <c r="O8" i="10"/>
  <c r="O15" i="10"/>
  <c r="O7" i="10"/>
  <c r="O22" i="10"/>
  <c r="O14" i="10"/>
  <c r="O6" i="10"/>
  <c r="O21" i="10"/>
  <c r="O12" i="10"/>
  <c r="O5" i="10"/>
  <c r="O4" i="10"/>
  <c r="O11" i="10"/>
  <c r="N30" i="9"/>
  <c r="N23" i="9"/>
  <c r="O21" i="9" s="1"/>
  <c r="N27" i="9"/>
  <c r="N26" i="9"/>
  <c r="N12" i="9"/>
  <c r="O4" i="9" s="1"/>
  <c r="O23" i="8"/>
  <c r="O9" i="8"/>
  <c r="O8" i="8"/>
  <c r="N32" i="6"/>
  <c r="O7" i="8"/>
  <c r="O6" i="8"/>
  <c r="O12" i="8"/>
  <c r="O5" i="8"/>
  <c r="O4" i="8"/>
  <c r="N27" i="6"/>
  <c r="N34" i="7"/>
  <c r="O30" i="7" s="1"/>
  <c r="N31" i="6"/>
  <c r="O18" i="7"/>
  <c r="N29" i="6"/>
  <c r="N33" i="6"/>
  <c r="N25" i="6"/>
  <c r="O10" i="7"/>
  <c r="O17" i="7"/>
  <c r="O9" i="7"/>
  <c r="O23" i="7"/>
  <c r="O16" i="7"/>
  <c r="O8" i="7"/>
  <c r="O15" i="7"/>
  <c r="O7" i="7"/>
  <c r="N26" i="6"/>
  <c r="O22" i="7"/>
  <c r="O14" i="7"/>
  <c r="O6" i="7"/>
  <c r="O21" i="7"/>
  <c r="O12" i="7"/>
  <c r="O5" i="7"/>
  <c r="O20" i="7"/>
  <c r="O4" i="7"/>
  <c r="N30" i="6"/>
  <c r="O11" i="7"/>
  <c r="O15" i="1"/>
  <c r="O16" i="1"/>
  <c r="O9" i="1"/>
  <c r="O10" i="1"/>
  <c r="O6" i="1"/>
  <c r="D15" i="18"/>
  <c r="O19" i="2"/>
  <c r="O20" i="2"/>
  <c r="N34" i="2"/>
  <c r="O28" i="2" s="1"/>
  <c r="O10" i="2"/>
  <c r="O17" i="2"/>
  <c r="O9" i="2"/>
  <c r="O23" i="2"/>
  <c r="O16" i="2"/>
  <c r="O8" i="2"/>
  <c r="O15" i="2"/>
  <c r="O7" i="2"/>
  <c r="N33" i="3"/>
  <c r="O22" i="2"/>
  <c r="O14" i="2"/>
  <c r="O6" i="2"/>
  <c r="O21" i="2"/>
  <c r="O12" i="2"/>
  <c r="O5" i="2"/>
  <c r="O4" i="2"/>
  <c r="O11" i="2"/>
  <c r="N29" i="3"/>
  <c r="N27" i="3"/>
  <c r="N32" i="3"/>
  <c r="O22" i="1"/>
  <c r="O3" i="1"/>
  <c r="O11" i="1"/>
  <c r="O5" i="1"/>
  <c r="N25" i="3"/>
  <c r="N26" i="3"/>
  <c r="N34" i="1"/>
  <c r="O31" i="1" s="1"/>
  <c r="N30" i="3"/>
  <c r="N31" i="3"/>
  <c r="N23" i="3"/>
  <c r="O22" i="3" s="1"/>
  <c r="N12" i="3"/>
  <c r="O8" i="3" s="1"/>
  <c r="D23" i="3"/>
  <c r="E23" i="3" s="1"/>
  <c r="D12" i="3"/>
  <c r="E12" i="3" s="1"/>
  <c r="D12" i="19"/>
  <c r="E12" i="19" s="1"/>
  <c r="D12" i="9"/>
  <c r="E12" i="9" s="1"/>
  <c r="D23" i="9"/>
  <c r="E21" i="9" s="1"/>
  <c r="D23" i="6"/>
  <c r="E21" i="6" s="1"/>
  <c r="D12" i="6"/>
  <c r="E12" i="6" s="1"/>
  <c r="D23" i="19"/>
  <c r="E23" i="19" s="1"/>
  <c r="N31" i="23"/>
  <c r="D23" i="12"/>
  <c r="E23" i="12" s="1"/>
  <c r="D12" i="12"/>
  <c r="E12" i="12" s="1"/>
  <c r="D27" i="12"/>
  <c r="J33" i="23"/>
  <c r="D5" i="18"/>
  <c r="D8" i="18"/>
  <c r="D18" i="18"/>
  <c r="F23" i="22"/>
  <c r="G16" i="22" s="1"/>
  <c r="D6" i="18"/>
  <c r="D16" i="18"/>
  <c r="D9" i="18"/>
  <c r="D19" i="18"/>
  <c r="N12" i="23"/>
  <c r="O12" i="23" s="1"/>
  <c r="F27" i="23"/>
  <c r="H26" i="23"/>
  <c r="L32" i="23"/>
  <c r="D20" i="18"/>
  <c r="D10" i="18"/>
  <c r="D22" i="18"/>
  <c r="D3" i="18"/>
  <c r="D11" i="18"/>
  <c r="D21" i="18"/>
  <c r="F31" i="23"/>
  <c r="H30" i="23"/>
  <c r="J29" i="23"/>
  <c r="N27" i="23"/>
  <c r="D7" i="18"/>
  <c r="D17" i="18"/>
  <c r="N12" i="22"/>
  <c r="O5" i="22" s="1"/>
  <c r="D4" i="18"/>
  <c r="F23" i="23"/>
  <c r="G23" i="23" s="1"/>
  <c r="D14" i="18"/>
  <c r="N23" i="23"/>
  <c r="O18" i="23" s="1"/>
  <c r="J23" i="23"/>
  <c r="K23" i="23" s="1"/>
  <c r="L23" i="23"/>
  <c r="M21" i="23" s="1"/>
  <c r="L12" i="23"/>
  <c r="M7" i="23" s="1"/>
  <c r="J12" i="23"/>
  <c r="K7" i="23" s="1"/>
  <c r="F12" i="22"/>
  <c r="G4" i="22" s="1"/>
  <c r="H12" i="22"/>
  <c r="I3" i="22" s="1"/>
  <c r="L12" i="22"/>
  <c r="M12" i="22" s="1"/>
  <c r="J23" i="22"/>
  <c r="K23" i="22" s="1"/>
  <c r="H23" i="23"/>
  <c r="I22" i="23" s="1"/>
  <c r="F12" i="23"/>
  <c r="G12" i="23" s="1"/>
  <c r="L28" i="23"/>
  <c r="J25" i="23"/>
  <c r="L25" i="23"/>
  <c r="J26" i="23"/>
  <c r="H27" i="23"/>
  <c r="F28" i="23"/>
  <c r="N28" i="23"/>
  <c r="L29" i="23"/>
  <c r="J30" i="23"/>
  <c r="H31" i="23"/>
  <c r="F32" i="23"/>
  <c r="N32" i="23"/>
  <c r="L33" i="23"/>
  <c r="H12" i="23"/>
  <c r="I12" i="23" s="1"/>
  <c r="F25" i="23"/>
  <c r="N25" i="23"/>
  <c r="L26" i="23"/>
  <c r="J27" i="23"/>
  <c r="H28" i="23"/>
  <c r="F29" i="23"/>
  <c r="N29" i="23"/>
  <c r="L30" i="23"/>
  <c r="J31" i="23"/>
  <c r="H32" i="23"/>
  <c r="F33" i="23"/>
  <c r="N33" i="23"/>
  <c r="H25" i="23"/>
  <c r="F26" i="23"/>
  <c r="N26" i="23"/>
  <c r="L27" i="23"/>
  <c r="J28" i="23"/>
  <c r="H29" i="23"/>
  <c r="F30" i="23"/>
  <c r="N30" i="23"/>
  <c r="L31" i="23"/>
  <c r="J32" i="23"/>
  <c r="H33" i="23"/>
  <c r="H23" i="22"/>
  <c r="I22" i="22" s="1"/>
  <c r="N23" i="22"/>
  <c r="O22" i="22" s="1"/>
  <c r="J12" i="22"/>
  <c r="K4" i="22" s="1"/>
  <c r="L23" i="22"/>
  <c r="M23" i="22" s="1"/>
  <c r="J25" i="22"/>
  <c r="H26" i="22"/>
  <c r="F27" i="22"/>
  <c r="N27" i="22"/>
  <c r="L28" i="22"/>
  <c r="J29" i="22"/>
  <c r="H30" i="22"/>
  <c r="F31" i="22"/>
  <c r="N31" i="22"/>
  <c r="L32" i="22"/>
  <c r="J33" i="22"/>
  <c r="L25" i="22"/>
  <c r="J26" i="22"/>
  <c r="H27" i="22"/>
  <c r="F28" i="22"/>
  <c r="N28" i="22"/>
  <c r="L29" i="22"/>
  <c r="J30" i="22"/>
  <c r="H31" i="22"/>
  <c r="F32" i="22"/>
  <c r="N32" i="22"/>
  <c r="L33" i="22"/>
  <c r="F25" i="22"/>
  <c r="N25" i="22"/>
  <c r="L26" i="22"/>
  <c r="J27" i="22"/>
  <c r="H28" i="22"/>
  <c r="F29" i="22"/>
  <c r="N29" i="22"/>
  <c r="L30" i="22"/>
  <c r="J31" i="22"/>
  <c r="H32" i="22"/>
  <c r="F33" i="22"/>
  <c r="N33" i="22"/>
  <c r="H25" i="22"/>
  <c r="F26" i="22"/>
  <c r="N26" i="22"/>
  <c r="L27" i="22"/>
  <c r="J28" i="22"/>
  <c r="H29" i="22"/>
  <c r="F30" i="22"/>
  <c r="N30" i="22"/>
  <c r="L31" i="22"/>
  <c r="J32" i="22"/>
  <c r="H33" i="22"/>
  <c r="L23" i="19"/>
  <c r="M17" i="19" s="1"/>
  <c r="D27" i="19"/>
  <c r="D31" i="19"/>
  <c r="D28" i="19"/>
  <c r="D32" i="19"/>
  <c r="D25" i="19"/>
  <c r="D29" i="19"/>
  <c r="D33" i="19"/>
  <c r="J12" i="19"/>
  <c r="K12" i="19" s="1"/>
  <c r="L12" i="19"/>
  <c r="M8" i="19" s="1"/>
  <c r="D26" i="19"/>
  <c r="D30" i="19"/>
  <c r="J23" i="19"/>
  <c r="K23" i="19" s="1"/>
  <c r="J23" i="12"/>
  <c r="K23" i="12" s="1"/>
  <c r="E19" i="12"/>
  <c r="D31" i="12"/>
  <c r="L23" i="12"/>
  <c r="M23" i="12" s="1"/>
  <c r="D28" i="12"/>
  <c r="D32" i="12"/>
  <c r="D25" i="12"/>
  <c r="D29" i="12"/>
  <c r="D33" i="12"/>
  <c r="J12" i="12"/>
  <c r="K12" i="12" s="1"/>
  <c r="D26" i="12"/>
  <c r="D30" i="12"/>
  <c r="L12" i="12"/>
  <c r="M10" i="12" s="1"/>
  <c r="J23" i="9"/>
  <c r="K21" i="9" s="1"/>
  <c r="D27" i="9"/>
  <c r="D31" i="9"/>
  <c r="D28" i="9"/>
  <c r="D32" i="9"/>
  <c r="D25" i="9"/>
  <c r="D29" i="9"/>
  <c r="D33" i="9"/>
  <c r="D26" i="9"/>
  <c r="D30" i="9"/>
  <c r="D27" i="6"/>
  <c r="L25" i="6"/>
  <c r="D31" i="6"/>
  <c r="J23" i="6"/>
  <c r="K23" i="6" s="1"/>
  <c r="D28" i="6"/>
  <c r="D32" i="6"/>
  <c r="J12" i="6"/>
  <c r="K6" i="6" s="1"/>
  <c r="D25" i="6"/>
  <c r="D29" i="6"/>
  <c r="D33" i="6"/>
  <c r="D26" i="6"/>
  <c r="D30" i="6"/>
  <c r="E15" i="3"/>
  <c r="E22" i="3"/>
  <c r="L12" i="3"/>
  <c r="M12" i="3" s="1"/>
  <c r="D25" i="3"/>
  <c r="D29" i="3"/>
  <c r="D33" i="3"/>
  <c r="D27" i="3"/>
  <c r="D31" i="3"/>
  <c r="J23" i="3"/>
  <c r="K23" i="3" s="1"/>
  <c r="D28" i="3"/>
  <c r="D32" i="3"/>
  <c r="L23" i="3"/>
  <c r="M23" i="3" s="1"/>
  <c r="J12" i="3"/>
  <c r="K12" i="3" s="1"/>
  <c r="D26" i="3"/>
  <c r="D30" i="3"/>
  <c r="L23" i="9"/>
  <c r="M23" i="9" s="1"/>
  <c r="L12" i="9"/>
  <c r="M12" i="9" s="1"/>
  <c r="J12" i="9"/>
  <c r="K12" i="9" s="1"/>
  <c r="L23" i="6"/>
  <c r="M14" i="6" s="1"/>
  <c r="J25" i="19"/>
  <c r="J22" i="18"/>
  <c r="J20" i="18"/>
  <c r="J14" i="18"/>
  <c r="J33" i="9"/>
  <c r="J6" i="18"/>
  <c r="O32" i="8" l="1"/>
  <c r="I6" i="15"/>
  <c r="E25" i="17"/>
  <c r="E29" i="17"/>
  <c r="E33" i="17"/>
  <c r="E32" i="17"/>
  <c r="K31" i="17"/>
  <c r="K26" i="17"/>
  <c r="K30" i="17"/>
  <c r="K25" i="17"/>
  <c r="K33" i="17"/>
  <c r="E26" i="17"/>
  <c r="L34" i="15"/>
  <c r="M25" i="15" s="1"/>
  <c r="I33" i="17"/>
  <c r="K9" i="15"/>
  <c r="M8" i="15"/>
  <c r="E16" i="15"/>
  <c r="M28" i="17"/>
  <c r="M29" i="17"/>
  <c r="K28" i="17"/>
  <c r="M26" i="15"/>
  <c r="I10" i="15"/>
  <c r="M7" i="15"/>
  <c r="E18" i="15"/>
  <c r="E21" i="15"/>
  <c r="I3" i="15"/>
  <c r="E22" i="15"/>
  <c r="I4" i="15"/>
  <c r="I8" i="15"/>
  <c r="K32" i="17"/>
  <c r="M3" i="15"/>
  <c r="I17" i="15"/>
  <c r="E23" i="15"/>
  <c r="I12" i="15"/>
  <c r="E27" i="17"/>
  <c r="I16" i="15"/>
  <c r="M14" i="15"/>
  <c r="E19" i="15"/>
  <c r="E6" i="15"/>
  <c r="M12" i="15"/>
  <c r="I11" i="15"/>
  <c r="E7" i="15"/>
  <c r="I9" i="15"/>
  <c r="M4" i="15"/>
  <c r="M17" i="15"/>
  <c r="M5" i="15"/>
  <c r="M16" i="15"/>
  <c r="M6" i="15"/>
  <c r="I7" i="15"/>
  <c r="G14" i="15"/>
  <c r="D34" i="15"/>
  <c r="E34" i="15" s="1"/>
  <c r="K27" i="17"/>
  <c r="E31" i="17"/>
  <c r="G28" i="17"/>
  <c r="M30" i="17"/>
  <c r="M27" i="17"/>
  <c r="G19" i="15"/>
  <c r="M31" i="17"/>
  <c r="M32" i="17"/>
  <c r="G3" i="15"/>
  <c r="K29" i="17"/>
  <c r="G6" i="15"/>
  <c r="G4" i="15"/>
  <c r="M22" i="15"/>
  <c r="J34" i="15"/>
  <c r="K26" i="15" s="1"/>
  <c r="G30" i="17"/>
  <c r="E28" i="17"/>
  <c r="K27" i="21"/>
  <c r="K29" i="21"/>
  <c r="E28" i="21"/>
  <c r="I33" i="21"/>
  <c r="M31" i="21"/>
  <c r="G26" i="21"/>
  <c r="M33" i="21"/>
  <c r="M32" i="21"/>
  <c r="M25" i="21"/>
  <c r="K32" i="21"/>
  <c r="M29" i="21"/>
  <c r="M27" i="21"/>
  <c r="K26" i="21"/>
  <c r="M30" i="21"/>
  <c r="M26" i="21"/>
  <c r="M28" i="21"/>
  <c r="K33" i="14"/>
  <c r="E32" i="14"/>
  <c r="M31" i="14"/>
  <c r="M25" i="14"/>
  <c r="I30" i="14"/>
  <c r="I26" i="14"/>
  <c r="G33" i="14"/>
  <c r="K32" i="14"/>
  <c r="M27" i="14"/>
  <c r="G27" i="14"/>
  <c r="K31" i="14"/>
  <c r="E31" i="14"/>
  <c r="M28" i="14"/>
  <c r="M33" i="14"/>
  <c r="G29" i="14"/>
  <c r="M26" i="14"/>
  <c r="M32" i="14"/>
  <c r="M30" i="14"/>
  <c r="G32" i="14"/>
  <c r="K29" i="14"/>
  <c r="K27" i="14"/>
  <c r="E25" i="14"/>
  <c r="K30" i="14"/>
  <c r="K28" i="14"/>
  <c r="M29" i="14"/>
  <c r="E28" i="14"/>
  <c r="E26" i="14"/>
  <c r="E29" i="14"/>
  <c r="E27" i="14"/>
  <c r="K26" i="14"/>
  <c r="I25" i="14"/>
  <c r="K33" i="13"/>
  <c r="K28" i="13"/>
  <c r="G32" i="13"/>
  <c r="K31" i="13"/>
  <c r="K30" i="13"/>
  <c r="K26" i="13"/>
  <c r="K32" i="13"/>
  <c r="G33" i="13"/>
  <c r="G27" i="13"/>
  <c r="G28" i="13"/>
  <c r="E18" i="12"/>
  <c r="G30" i="13"/>
  <c r="I31" i="13"/>
  <c r="M29" i="13"/>
  <c r="M26" i="13"/>
  <c r="M27" i="13"/>
  <c r="G31" i="13"/>
  <c r="M28" i="13"/>
  <c r="M32" i="13"/>
  <c r="M30" i="13"/>
  <c r="K29" i="13"/>
  <c r="K27" i="13"/>
  <c r="E20" i="12"/>
  <c r="M33" i="13"/>
  <c r="I33" i="13"/>
  <c r="E28" i="13"/>
  <c r="M28" i="11"/>
  <c r="M33" i="11"/>
  <c r="M31" i="11"/>
  <c r="M25" i="11"/>
  <c r="E27" i="11"/>
  <c r="K25" i="11"/>
  <c r="E33" i="11"/>
  <c r="I25" i="11"/>
  <c r="I31" i="11"/>
  <c r="I29" i="11"/>
  <c r="I30" i="11"/>
  <c r="M32" i="11"/>
  <c r="E29" i="11"/>
  <c r="I26" i="11"/>
  <c r="I28" i="11"/>
  <c r="I27" i="11"/>
  <c r="I32" i="11"/>
  <c r="I33" i="11"/>
  <c r="K28" i="11"/>
  <c r="K27" i="11"/>
  <c r="K30" i="11"/>
  <c r="K29" i="11"/>
  <c r="K33" i="11"/>
  <c r="K26" i="11"/>
  <c r="M27" i="11"/>
  <c r="E25" i="11"/>
  <c r="K31" i="11"/>
  <c r="E32" i="11"/>
  <c r="K32" i="11"/>
  <c r="E26" i="11"/>
  <c r="E30" i="11"/>
  <c r="E31" i="11"/>
  <c r="N26" i="18"/>
  <c r="M26" i="11"/>
  <c r="E28" i="11"/>
  <c r="K33" i="10"/>
  <c r="E32" i="10"/>
  <c r="I26" i="10"/>
  <c r="K25" i="10"/>
  <c r="I32" i="10"/>
  <c r="E30" i="10"/>
  <c r="E26" i="10"/>
  <c r="M30" i="10"/>
  <c r="K30" i="10"/>
  <c r="I31" i="10"/>
  <c r="M27" i="10"/>
  <c r="E33" i="10"/>
  <c r="K27" i="10"/>
  <c r="I28" i="10"/>
  <c r="M29" i="10"/>
  <c r="K26" i="10"/>
  <c r="K32" i="10"/>
  <c r="E25" i="10"/>
  <c r="E29" i="10"/>
  <c r="K28" i="10"/>
  <c r="M32" i="10"/>
  <c r="E31" i="10"/>
  <c r="E27" i="10"/>
  <c r="K29" i="10"/>
  <c r="I29" i="10"/>
  <c r="E28" i="10"/>
  <c r="K31" i="10"/>
  <c r="K31" i="8"/>
  <c r="K26" i="8"/>
  <c r="N31" i="18"/>
  <c r="K27" i="8"/>
  <c r="E29" i="8"/>
  <c r="E27" i="8"/>
  <c r="E33" i="8"/>
  <c r="E25" i="8"/>
  <c r="E32" i="8"/>
  <c r="E28" i="8"/>
  <c r="M33" i="8"/>
  <c r="M27" i="8"/>
  <c r="M31" i="8"/>
  <c r="M25" i="8"/>
  <c r="G33" i="8"/>
  <c r="M30" i="8"/>
  <c r="O30" i="8"/>
  <c r="E31" i="8"/>
  <c r="E26" i="8"/>
  <c r="G32" i="8"/>
  <c r="G27" i="8"/>
  <c r="G28" i="8"/>
  <c r="G29" i="8"/>
  <c r="E30" i="8"/>
  <c r="M26" i="8"/>
  <c r="M32" i="8"/>
  <c r="O29" i="8"/>
  <c r="M29" i="8"/>
  <c r="K29" i="8"/>
  <c r="I27" i="7"/>
  <c r="G30" i="7"/>
  <c r="G31" i="7"/>
  <c r="M29" i="7"/>
  <c r="I32" i="7"/>
  <c r="M30" i="7"/>
  <c r="I31" i="7"/>
  <c r="I25" i="7"/>
  <c r="I30" i="7"/>
  <c r="E31" i="7"/>
  <c r="M33" i="7"/>
  <c r="M28" i="7"/>
  <c r="M26" i="7"/>
  <c r="I29" i="7"/>
  <c r="E26" i="7"/>
  <c r="I26" i="7"/>
  <c r="G27" i="7"/>
  <c r="G29" i="7"/>
  <c r="M32" i="7"/>
  <c r="M27" i="7"/>
  <c r="I33" i="7"/>
  <c r="K29" i="7"/>
  <c r="I28" i="7"/>
  <c r="G30" i="2"/>
  <c r="K31" i="2"/>
  <c r="E30" i="2"/>
  <c r="M30" i="2"/>
  <c r="M27" i="2"/>
  <c r="M26" i="2"/>
  <c r="M33" i="2"/>
  <c r="G28" i="2"/>
  <c r="E19" i="19"/>
  <c r="G32" i="21"/>
  <c r="G27" i="21"/>
  <c r="I31" i="21"/>
  <c r="I26" i="21"/>
  <c r="G33" i="21"/>
  <c r="I29" i="21"/>
  <c r="G31" i="21"/>
  <c r="G30" i="21"/>
  <c r="I28" i="21"/>
  <c r="I32" i="21"/>
  <c r="I27" i="21"/>
  <c r="G29" i="21"/>
  <c r="I30" i="21"/>
  <c r="G25" i="21"/>
  <c r="I25" i="21"/>
  <c r="G28" i="21"/>
  <c r="I31" i="20"/>
  <c r="G27" i="20"/>
  <c r="G28" i="20"/>
  <c r="I27" i="20"/>
  <c r="G30" i="20"/>
  <c r="I29" i="20"/>
  <c r="G25" i="20"/>
  <c r="G26" i="20"/>
  <c r="G31" i="20"/>
  <c r="I32" i="20"/>
  <c r="I30" i="20"/>
  <c r="I25" i="20"/>
  <c r="G29" i="20"/>
  <c r="K21" i="15"/>
  <c r="G10" i="15"/>
  <c r="G22" i="15"/>
  <c r="G9" i="15"/>
  <c r="G23" i="15"/>
  <c r="G5" i="15"/>
  <c r="G25" i="17"/>
  <c r="K15" i="15"/>
  <c r="G12" i="15"/>
  <c r="M20" i="15"/>
  <c r="G15" i="15"/>
  <c r="G21" i="15"/>
  <c r="M21" i="15"/>
  <c r="G32" i="17"/>
  <c r="G31" i="17"/>
  <c r="G26" i="17"/>
  <c r="K22" i="15"/>
  <c r="K18" i="15"/>
  <c r="G11" i="15"/>
  <c r="G27" i="17"/>
  <c r="G8" i="15"/>
  <c r="G16" i="15"/>
  <c r="G33" i="17"/>
  <c r="G29" i="17"/>
  <c r="N28" i="18"/>
  <c r="E12" i="15"/>
  <c r="I22" i="15"/>
  <c r="E9" i="15"/>
  <c r="G28" i="16"/>
  <c r="E8" i="15"/>
  <c r="I15" i="15"/>
  <c r="H34" i="15"/>
  <c r="I32" i="15" s="1"/>
  <c r="G27" i="16"/>
  <c r="G26" i="16"/>
  <c r="E4" i="15"/>
  <c r="I18" i="15"/>
  <c r="I23" i="15"/>
  <c r="G33" i="16"/>
  <c r="G31" i="16"/>
  <c r="E11" i="15"/>
  <c r="M30" i="15"/>
  <c r="I21" i="15"/>
  <c r="E5" i="15"/>
  <c r="G32" i="16"/>
  <c r="G29" i="16"/>
  <c r="E3" i="15"/>
  <c r="I14" i="15"/>
  <c r="I20" i="15"/>
  <c r="G17" i="15"/>
  <c r="M15" i="15"/>
  <c r="G25" i="16"/>
  <c r="M18" i="15"/>
  <c r="M19" i="15"/>
  <c r="F34" i="15"/>
  <c r="M32" i="15"/>
  <c r="M34" i="15"/>
  <c r="M28" i="15"/>
  <c r="K23" i="15"/>
  <c r="K16" i="15"/>
  <c r="K20" i="15"/>
  <c r="M27" i="15"/>
  <c r="K17" i="15"/>
  <c r="M29" i="15"/>
  <c r="K14" i="15"/>
  <c r="M31" i="15"/>
  <c r="M33" i="15"/>
  <c r="O32" i="14"/>
  <c r="Q7" i="23"/>
  <c r="N30" i="18"/>
  <c r="I31" i="14"/>
  <c r="G28" i="14"/>
  <c r="I33" i="14"/>
  <c r="I27" i="14"/>
  <c r="I28" i="14"/>
  <c r="G31" i="14"/>
  <c r="I32" i="14"/>
  <c r="G30" i="14"/>
  <c r="I29" i="14"/>
  <c r="G25" i="14"/>
  <c r="G26" i="14"/>
  <c r="P34" i="22"/>
  <c r="Q31" i="22" s="1"/>
  <c r="N33" i="18"/>
  <c r="I29" i="13"/>
  <c r="I27" i="13"/>
  <c r="I28" i="13"/>
  <c r="G26" i="13"/>
  <c r="G25" i="13"/>
  <c r="I32" i="13"/>
  <c r="I26" i="13"/>
  <c r="G29" i="13"/>
  <c r="I30" i="13"/>
  <c r="I25" i="13"/>
  <c r="P34" i="23"/>
  <c r="Q31" i="23" s="1"/>
  <c r="N12" i="18"/>
  <c r="O12" i="18" s="1"/>
  <c r="N29" i="18"/>
  <c r="N27" i="18"/>
  <c r="G30" i="11"/>
  <c r="G27" i="11"/>
  <c r="G31" i="11"/>
  <c r="G26" i="11"/>
  <c r="E10" i="9"/>
  <c r="G33" i="11"/>
  <c r="G25" i="11"/>
  <c r="G28" i="11"/>
  <c r="G32" i="11"/>
  <c r="G29" i="11"/>
  <c r="E4" i="9"/>
  <c r="E7" i="9"/>
  <c r="N23" i="18"/>
  <c r="O23" i="18" s="1"/>
  <c r="Q5" i="22"/>
  <c r="Q11" i="22"/>
  <c r="G30" i="10"/>
  <c r="G33" i="10"/>
  <c r="E6" i="9"/>
  <c r="G32" i="10"/>
  <c r="G27" i="10"/>
  <c r="G28" i="10"/>
  <c r="E5" i="9"/>
  <c r="G31" i="10"/>
  <c r="G25" i="10"/>
  <c r="G26" i="10"/>
  <c r="E21" i="3"/>
  <c r="E20" i="3"/>
  <c r="G26" i="2"/>
  <c r="E19" i="3"/>
  <c r="G32" i="2"/>
  <c r="G27" i="2"/>
  <c r="G33" i="2"/>
  <c r="G31" i="2"/>
  <c r="E18" i="3"/>
  <c r="E14" i="3"/>
  <c r="G29" i="2"/>
  <c r="G25" i="2"/>
  <c r="E17" i="3"/>
  <c r="E16" i="3"/>
  <c r="O26" i="8"/>
  <c r="O33" i="8"/>
  <c r="O27" i="8"/>
  <c r="G25" i="8"/>
  <c r="G30" i="8"/>
  <c r="G31" i="8"/>
  <c r="G26" i="8"/>
  <c r="N25" i="18"/>
  <c r="G33" i="7"/>
  <c r="G26" i="7"/>
  <c r="O25" i="8"/>
  <c r="O34" i="8"/>
  <c r="O31" i="8"/>
  <c r="Q3" i="23"/>
  <c r="Q23" i="23"/>
  <c r="Q17" i="23"/>
  <c r="Q21" i="23"/>
  <c r="Q19" i="23"/>
  <c r="Q15" i="23"/>
  <c r="Q18" i="23"/>
  <c r="Q22" i="23"/>
  <c r="Q20" i="23"/>
  <c r="Q5" i="23"/>
  <c r="Q14" i="23"/>
  <c r="Q4" i="23"/>
  <c r="Q8" i="23"/>
  <c r="Q12" i="23"/>
  <c r="Q10" i="23"/>
  <c r="Q6" i="23"/>
  <c r="Q16" i="23"/>
  <c r="Q11" i="23"/>
  <c r="Q23" i="22"/>
  <c r="Q17" i="22"/>
  <c r="Q21" i="22"/>
  <c r="Q19" i="22"/>
  <c r="Q15" i="22"/>
  <c r="Q22" i="22"/>
  <c r="Q20" i="22"/>
  <c r="Q14" i="22"/>
  <c r="Q4" i="22"/>
  <c r="Q8" i="22"/>
  <c r="Q12" i="22"/>
  <c r="Q10" i="22"/>
  <c r="Q6" i="22"/>
  <c r="Q16" i="22"/>
  <c r="Q7" i="22"/>
  <c r="Q3" i="22"/>
  <c r="O28" i="21"/>
  <c r="O32" i="21"/>
  <c r="O25" i="21"/>
  <c r="O34" i="21"/>
  <c r="O26" i="21"/>
  <c r="O30" i="21"/>
  <c r="O27" i="21"/>
  <c r="O29" i="21"/>
  <c r="O31" i="21"/>
  <c r="O26" i="20"/>
  <c r="O31" i="20"/>
  <c r="O33" i="20"/>
  <c r="O31" i="17"/>
  <c r="O29" i="17"/>
  <c r="O31" i="16"/>
  <c r="O4" i="15"/>
  <c r="O32" i="16"/>
  <c r="O29" i="16"/>
  <c r="O25" i="14"/>
  <c r="O27" i="14"/>
  <c r="O33" i="14"/>
  <c r="O29" i="14"/>
  <c r="O30" i="14"/>
  <c r="O28" i="14"/>
  <c r="O26" i="14"/>
  <c r="O34" i="14"/>
  <c r="O33" i="13"/>
  <c r="O33" i="7"/>
  <c r="O27" i="7"/>
  <c r="O31" i="7"/>
  <c r="O26" i="7"/>
  <c r="O32" i="7"/>
  <c r="N34" i="19"/>
  <c r="O25" i="19" s="1"/>
  <c r="O34" i="20"/>
  <c r="O32" i="20"/>
  <c r="O30" i="20"/>
  <c r="O21" i="19"/>
  <c r="O27" i="20"/>
  <c r="O29" i="20"/>
  <c r="O25" i="20"/>
  <c r="O5" i="19"/>
  <c r="O7" i="19"/>
  <c r="O22" i="19"/>
  <c r="O11" i="19"/>
  <c r="O16" i="19"/>
  <c r="O17" i="19"/>
  <c r="O8" i="19"/>
  <c r="O12" i="19"/>
  <c r="O10" i="19"/>
  <c r="O6" i="19"/>
  <c r="O9" i="19"/>
  <c r="O23" i="19"/>
  <c r="O19" i="19"/>
  <c r="O15" i="19"/>
  <c r="O3" i="19"/>
  <c r="O20" i="19"/>
  <c r="O14" i="19"/>
  <c r="E18" i="19"/>
  <c r="E17" i="19"/>
  <c r="E21" i="19"/>
  <c r="E15" i="19"/>
  <c r="E16" i="19"/>
  <c r="E14" i="19"/>
  <c r="E20" i="19"/>
  <c r="E22" i="19"/>
  <c r="O32" i="17"/>
  <c r="O34" i="17"/>
  <c r="O30" i="17"/>
  <c r="O26" i="17"/>
  <c r="O33" i="17"/>
  <c r="O25" i="17"/>
  <c r="O28" i="17"/>
  <c r="O34" i="16"/>
  <c r="O30" i="16"/>
  <c r="O27" i="16"/>
  <c r="O26" i="16"/>
  <c r="O28" i="16"/>
  <c r="O25" i="16"/>
  <c r="O9" i="15"/>
  <c r="O10" i="15"/>
  <c r="O8" i="15"/>
  <c r="O12" i="15"/>
  <c r="O11" i="15"/>
  <c r="O7" i="15"/>
  <c r="O5" i="15"/>
  <c r="O6" i="15"/>
  <c r="O14" i="15"/>
  <c r="O15" i="15"/>
  <c r="O18" i="15"/>
  <c r="O23" i="15"/>
  <c r="O20" i="15"/>
  <c r="O21" i="15"/>
  <c r="O16" i="15"/>
  <c r="O19" i="15"/>
  <c r="O17" i="15"/>
  <c r="N34" i="15"/>
  <c r="O26" i="15" s="1"/>
  <c r="E8" i="12"/>
  <c r="O19" i="12"/>
  <c r="E6" i="12"/>
  <c r="O21" i="12"/>
  <c r="O22" i="12"/>
  <c r="O29" i="13"/>
  <c r="O25" i="13"/>
  <c r="O32" i="13"/>
  <c r="O26" i="13"/>
  <c r="O28" i="13"/>
  <c r="O34" i="13"/>
  <c r="O27" i="13"/>
  <c r="O30" i="13"/>
  <c r="O14" i="12"/>
  <c r="O17" i="12"/>
  <c r="O18" i="12"/>
  <c r="O20" i="12"/>
  <c r="O16" i="12"/>
  <c r="O15" i="12"/>
  <c r="E14" i="12"/>
  <c r="E15" i="12"/>
  <c r="E21" i="12"/>
  <c r="N34" i="12"/>
  <c r="O30" i="12" s="1"/>
  <c r="O12" i="12"/>
  <c r="O7" i="12"/>
  <c r="O3" i="12"/>
  <c r="O4" i="12"/>
  <c r="O10" i="12"/>
  <c r="O8" i="12"/>
  <c r="O11" i="12"/>
  <c r="O6" i="12"/>
  <c r="O5" i="12"/>
  <c r="E5" i="12"/>
  <c r="E17" i="12"/>
  <c r="E16" i="12"/>
  <c r="E10" i="12"/>
  <c r="E22" i="12"/>
  <c r="O22" i="9"/>
  <c r="O29" i="11"/>
  <c r="O33" i="11"/>
  <c r="O25" i="11"/>
  <c r="O26" i="11"/>
  <c r="O32" i="11"/>
  <c r="O28" i="11"/>
  <c r="O27" i="11"/>
  <c r="O34" i="11"/>
  <c r="O31" i="11"/>
  <c r="O14" i="9"/>
  <c r="E3" i="9"/>
  <c r="E11" i="9"/>
  <c r="E9" i="9"/>
  <c r="E8" i="9"/>
  <c r="O29" i="10"/>
  <c r="O25" i="10"/>
  <c r="O31" i="10"/>
  <c r="O27" i="10"/>
  <c r="O33" i="10"/>
  <c r="O19" i="9"/>
  <c r="O28" i="10"/>
  <c r="O34" i="10"/>
  <c r="O30" i="10"/>
  <c r="O26" i="10"/>
  <c r="O11" i="9"/>
  <c r="O20" i="9"/>
  <c r="O17" i="9"/>
  <c r="N34" i="9"/>
  <c r="O28" i="9" s="1"/>
  <c r="O18" i="9"/>
  <c r="O23" i="9"/>
  <c r="O5" i="9"/>
  <c r="O8" i="9"/>
  <c r="O9" i="9"/>
  <c r="O15" i="9"/>
  <c r="O3" i="9"/>
  <c r="O16" i="9"/>
  <c r="O12" i="9"/>
  <c r="O6" i="9"/>
  <c r="O10" i="9"/>
  <c r="O7" i="9"/>
  <c r="O7" i="6"/>
  <c r="O28" i="7"/>
  <c r="O34" i="7"/>
  <c r="O25" i="7"/>
  <c r="O16" i="6"/>
  <c r="O29" i="7"/>
  <c r="N34" i="6"/>
  <c r="O27" i="6" s="1"/>
  <c r="O22" i="6"/>
  <c r="K14" i="22"/>
  <c r="O14" i="6"/>
  <c r="O9" i="6"/>
  <c r="E14" i="6"/>
  <c r="E19" i="6"/>
  <c r="E15" i="6"/>
  <c r="E23" i="6"/>
  <c r="E16" i="6"/>
  <c r="O3" i="6"/>
  <c r="E17" i="6"/>
  <c r="O17" i="6"/>
  <c r="O21" i="6"/>
  <c r="O15" i="6"/>
  <c r="O19" i="6"/>
  <c r="O23" i="6"/>
  <c r="O20" i="6"/>
  <c r="O4" i="6"/>
  <c r="O8" i="6"/>
  <c r="O12" i="6"/>
  <c r="O10" i="6"/>
  <c r="O6" i="6"/>
  <c r="O5" i="6"/>
  <c r="E20" i="6"/>
  <c r="E22" i="6"/>
  <c r="E18" i="6"/>
  <c r="O29" i="2"/>
  <c r="O33" i="2"/>
  <c r="O34" i="2"/>
  <c r="O32" i="2"/>
  <c r="O30" i="2"/>
  <c r="O26" i="2"/>
  <c r="O27" i="2"/>
  <c r="O31" i="2"/>
  <c r="O25" i="2"/>
  <c r="O25" i="1"/>
  <c r="O29" i="1"/>
  <c r="O27" i="1"/>
  <c r="O30" i="1"/>
  <c r="O28" i="1"/>
  <c r="O33" i="1"/>
  <c r="O34" i="1"/>
  <c r="N34" i="3"/>
  <c r="O28" i="3" s="1"/>
  <c r="O32" i="1"/>
  <c r="O26" i="1"/>
  <c r="O17" i="3"/>
  <c r="O20" i="3"/>
  <c r="O14" i="3"/>
  <c r="O7" i="3"/>
  <c r="O19" i="3"/>
  <c r="O23" i="3"/>
  <c r="O15" i="3"/>
  <c r="O12" i="3"/>
  <c r="O10" i="3"/>
  <c r="O6" i="3"/>
  <c r="O3" i="3"/>
  <c r="O16" i="3"/>
  <c r="O11" i="3"/>
  <c r="O21" i="3"/>
  <c r="O18" i="3"/>
  <c r="O9" i="3"/>
  <c r="O4" i="3"/>
  <c r="O5" i="3"/>
  <c r="E8" i="3"/>
  <c r="E11" i="3"/>
  <c r="E9" i="3"/>
  <c r="E7" i="3"/>
  <c r="E10" i="3"/>
  <c r="E3" i="3"/>
  <c r="E5" i="3"/>
  <c r="E6" i="3"/>
  <c r="E4" i="3"/>
  <c r="K14" i="3"/>
  <c r="M8" i="22"/>
  <c r="D23" i="18"/>
  <c r="E23" i="18" s="1"/>
  <c r="D12" i="18"/>
  <c r="E12" i="18" s="1"/>
  <c r="M14" i="19"/>
  <c r="M21" i="19"/>
  <c r="M15" i="19"/>
  <c r="E7" i="19"/>
  <c r="E5" i="19"/>
  <c r="K21" i="22"/>
  <c r="K22" i="22"/>
  <c r="K16" i="22"/>
  <c r="K19" i="22"/>
  <c r="K17" i="22"/>
  <c r="K15" i="22"/>
  <c r="E11" i="19"/>
  <c r="I11" i="22"/>
  <c r="E11" i="12"/>
  <c r="E4" i="12"/>
  <c r="E7" i="12"/>
  <c r="E3" i="12"/>
  <c r="E9" i="12"/>
  <c r="G17" i="23"/>
  <c r="M16" i="12"/>
  <c r="K14" i="12"/>
  <c r="G21" i="22"/>
  <c r="K11" i="22"/>
  <c r="K14" i="9"/>
  <c r="O7" i="23"/>
  <c r="G19" i="22"/>
  <c r="G23" i="22"/>
  <c r="G18" i="22"/>
  <c r="D27" i="18"/>
  <c r="G15" i="22"/>
  <c r="G20" i="22"/>
  <c r="G14" i="22"/>
  <c r="G22" i="22"/>
  <c r="G17" i="22"/>
  <c r="G14" i="23"/>
  <c r="D29" i="18"/>
  <c r="M8" i="6"/>
  <c r="K15" i="23"/>
  <c r="M5" i="23"/>
  <c r="G15" i="23"/>
  <c r="G20" i="23"/>
  <c r="K14" i="6"/>
  <c r="K3" i="22"/>
  <c r="K22" i="6"/>
  <c r="M11" i="6"/>
  <c r="K7" i="22"/>
  <c r="M7" i="6"/>
  <c r="D30" i="18"/>
  <c r="M6" i="6"/>
  <c r="E3" i="19"/>
  <c r="K21" i="23"/>
  <c r="K16" i="23"/>
  <c r="D32" i="18"/>
  <c r="K3" i="23"/>
  <c r="O4" i="22"/>
  <c r="D33" i="18"/>
  <c r="K9" i="23"/>
  <c r="K22" i="23"/>
  <c r="K17" i="23"/>
  <c r="O6" i="22"/>
  <c r="G3" i="23"/>
  <c r="O14" i="22"/>
  <c r="I6" i="22"/>
  <c r="M15" i="23"/>
  <c r="G19" i="23"/>
  <c r="K18" i="23"/>
  <c r="M12" i="23"/>
  <c r="M16" i="23"/>
  <c r="D31" i="18"/>
  <c r="O9" i="23"/>
  <c r="G22" i="23"/>
  <c r="G16" i="23"/>
  <c r="M19" i="23"/>
  <c r="M7" i="12"/>
  <c r="O5" i="23"/>
  <c r="K20" i="23"/>
  <c r="K19" i="23"/>
  <c r="G21" i="23"/>
  <c r="M18" i="23"/>
  <c r="M9" i="12"/>
  <c r="M6" i="12"/>
  <c r="K14" i="23"/>
  <c r="O8" i="23"/>
  <c r="G18" i="23"/>
  <c r="M22" i="23"/>
  <c r="O4" i="23"/>
  <c r="M12" i="12"/>
  <c r="O3" i="23"/>
  <c r="O10" i="23"/>
  <c r="O6" i="23"/>
  <c r="M20" i="23"/>
  <c r="O11" i="23"/>
  <c r="M3" i="12"/>
  <c r="I10" i="22"/>
  <c r="K5" i="23"/>
  <c r="M5" i="12"/>
  <c r="O8" i="22"/>
  <c r="O9" i="22"/>
  <c r="O7" i="22"/>
  <c r="O11" i="22"/>
  <c r="G5" i="22"/>
  <c r="O10" i="22"/>
  <c r="O12" i="22"/>
  <c r="M11" i="12"/>
  <c r="O3" i="22"/>
  <c r="K6" i="23"/>
  <c r="D25" i="18"/>
  <c r="G9" i="22"/>
  <c r="G10" i="22"/>
  <c r="G8" i="22"/>
  <c r="K5" i="22"/>
  <c r="M4" i="12"/>
  <c r="D28" i="18"/>
  <c r="G6" i="22"/>
  <c r="E14" i="9"/>
  <c r="E20" i="9"/>
  <c r="K4" i="23"/>
  <c r="O21" i="22"/>
  <c r="O19" i="22"/>
  <c r="M9" i="22"/>
  <c r="I12" i="22"/>
  <c r="M4" i="22"/>
  <c r="G7" i="22"/>
  <c r="M11" i="9"/>
  <c r="I4" i="22"/>
  <c r="O15" i="22"/>
  <c r="K20" i="22"/>
  <c r="K18" i="22"/>
  <c r="G11" i="22"/>
  <c r="O16" i="22"/>
  <c r="I9" i="22"/>
  <c r="D26" i="18"/>
  <c r="I14" i="22"/>
  <c r="M10" i="22"/>
  <c r="O18" i="22"/>
  <c r="M11" i="22"/>
  <c r="M6" i="22"/>
  <c r="G12" i="22"/>
  <c r="G7" i="23"/>
  <c r="M3" i="22"/>
  <c r="M5" i="22"/>
  <c r="G9" i="23"/>
  <c r="M7" i="22"/>
  <c r="G3" i="22"/>
  <c r="O19" i="23"/>
  <c r="O21" i="23"/>
  <c r="M6" i="23"/>
  <c r="O16" i="23"/>
  <c r="M23" i="23"/>
  <c r="O15" i="23"/>
  <c r="O22" i="23"/>
  <c r="O20" i="23"/>
  <c r="O14" i="23"/>
  <c r="O23" i="23"/>
  <c r="O17" i="23"/>
  <c r="K12" i="23"/>
  <c r="K8" i="23"/>
  <c r="K9" i="6"/>
  <c r="K21" i="6"/>
  <c r="M8" i="23"/>
  <c r="M9" i="23"/>
  <c r="M11" i="23"/>
  <c r="M14" i="23"/>
  <c r="K5" i="6"/>
  <c r="M3" i="23"/>
  <c r="K11" i="23"/>
  <c r="M4" i="23"/>
  <c r="M17" i="23"/>
  <c r="K12" i="6"/>
  <c r="M10" i="23"/>
  <c r="K10" i="23"/>
  <c r="K11" i="6"/>
  <c r="M5" i="6"/>
  <c r="I8" i="22"/>
  <c r="I7" i="22"/>
  <c r="K3" i="6"/>
  <c r="K10" i="6"/>
  <c r="I5" i="22"/>
  <c r="K8" i="6"/>
  <c r="I19" i="22"/>
  <c r="K7" i="6"/>
  <c r="K4" i="6"/>
  <c r="M4" i="6"/>
  <c r="M3" i="3"/>
  <c r="M15" i="3"/>
  <c r="M14" i="3"/>
  <c r="M20" i="3"/>
  <c r="I23" i="23"/>
  <c r="I19" i="23"/>
  <c r="I15" i="23"/>
  <c r="I21" i="23"/>
  <c r="I17" i="23"/>
  <c r="I16" i="23"/>
  <c r="I14" i="23"/>
  <c r="I20" i="23"/>
  <c r="I18" i="23"/>
  <c r="I10" i="23"/>
  <c r="I5" i="23"/>
  <c r="I6" i="23"/>
  <c r="G10" i="23"/>
  <c r="G8" i="23"/>
  <c r="G5" i="23"/>
  <c r="G4" i="23"/>
  <c r="G11" i="23"/>
  <c r="G6" i="23"/>
  <c r="I11" i="23"/>
  <c r="L34" i="23"/>
  <c r="M29" i="23" s="1"/>
  <c r="I4" i="23"/>
  <c r="N34" i="23"/>
  <c r="O26" i="23" s="1"/>
  <c r="J34" i="23"/>
  <c r="K32" i="23" s="1"/>
  <c r="I8" i="23"/>
  <c r="I9" i="23"/>
  <c r="I3" i="23"/>
  <c r="F34" i="23"/>
  <c r="G28" i="23" s="1"/>
  <c r="I7" i="23"/>
  <c r="H34" i="23"/>
  <c r="I31" i="23" s="1"/>
  <c r="M17" i="22"/>
  <c r="O23" i="22"/>
  <c r="O17" i="22"/>
  <c r="O20" i="22"/>
  <c r="I23" i="22"/>
  <c r="I17" i="22"/>
  <c r="I21" i="22"/>
  <c r="I16" i="22"/>
  <c r="I15" i="22"/>
  <c r="I20" i="22"/>
  <c r="I18" i="22"/>
  <c r="M16" i="22"/>
  <c r="M19" i="22"/>
  <c r="M14" i="22"/>
  <c r="K12" i="22"/>
  <c r="K8" i="22"/>
  <c r="K10" i="22"/>
  <c r="K6" i="22"/>
  <c r="K9" i="22"/>
  <c r="L34" i="22"/>
  <c r="M34" i="22" s="1"/>
  <c r="M15" i="22"/>
  <c r="M21" i="22"/>
  <c r="J34" i="22"/>
  <c r="K34" i="22" s="1"/>
  <c r="N34" i="22"/>
  <c r="O34" i="22" s="1"/>
  <c r="F34" i="22"/>
  <c r="G34" i="22" s="1"/>
  <c r="M20" i="22"/>
  <c r="M22" i="22"/>
  <c r="H34" i="22"/>
  <c r="I34" i="22" s="1"/>
  <c r="M18" i="22"/>
  <c r="E8" i="19"/>
  <c r="K3" i="19"/>
  <c r="K4" i="19"/>
  <c r="M19" i="19"/>
  <c r="E10" i="19"/>
  <c r="K11" i="19"/>
  <c r="M23" i="19"/>
  <c r="M12" i="19"/>
  <c r="M18" i="19"/>
  <c r="E6" i="19"/>
  <c r="E4" i="19"/>
  <c r="M22" i="19"/>
  <c r="M20" i="19"/>
  <c r="M16" i="19"/>
  <c r="E9" i="19"/>
  <c r="K10" i="19"/>
  <c r="M3" i="19"/>
  <c r="M5" i="19"/>
  <c r="K18" i="19"/>
  <c r="K16" i="19"/>
  <c r="K5" i="19"/>
  <c r="M11" i="19"/>
  <c r="K14" i="19"/>
  <c r="K9" i="19"/>
  <c r="M10" i="19"/>
  <c r="M9" i="19"/>
  <c r="K8" i="19"/>
  <c r="M6" i="19"/>
  <c r="D34" i="19"/>
  <c r="E34" i="19" s="1"/>
  <c r="K17" i="19"/>
  <c r="K15" i="19"/>
  <c r="K7" i="19"/>
  <c r="M4" i="19"/>
  <c r="K22" i="19"/>
  <c r="K20" i="19"/>
  <c r="M7" i="19"/>
  <c r="K6" i="19"/>
  <c r="K21" i="19"/>
  <c r="K19" i="19"/>
  <c r="K18" i="12"/>
  <c r="K15" i="12"/>
  <c r="M14" i="12"/>
  <c r="M22" i="12"/>
  <c r="M17" i="12"/>
  <c r="M18" i="12"/>
  <c r="M21" i="12"/>
  <c r="K19" i="12"/>
  <c r="M15" i="12"/>
  <c r="K16" i="12"/>
  <c r="M20" i="12"/>
  <c r="K22" i="12"/>
  <c r="K21" i="12"/>
  <c r="K17" i="12"/>
  <c r="M8" i="12"/>
  <c r="M19" i="12"/>
  <c r="K20" i="12"/>
  <c r="K4" i="12"/>
  <c r="K5" i="12"/>
  <c r="D34" i="12"/>
  <c r="E25" i="12" s="1"/>
  <c r="K8" i="12"/>
  <c r="K11" i="12"/>
  <c r="K9" i="12"/>
  <c r="K3" i="12"/>
  <c r="K10" i="12"/>
  <c r="K7" i="12"/>
  <c r="K6" i="12"/>
  <c r="K23" i="9"/>
  <c r="K19" i="9"/>
  <c r="K16" i="9"/>
  <c r="K22" i="9"/>
  <c r="K20" i="9"/>
  <c r="K15" i="9"/>
  <c r="K18" i="9"/>
  <c r="K17" i="9"/>
  <c r="D34" i="9"/>
  <c r="E34" i="9" s="1"/>
  <c r="E23" i="9"/>
  <c r="E22" i="9"/>
  <c r="E18" i="9"/>
  <c r="E19" i="9"/>
  <c r="K3" i="9"/>
  <c r="E15" i="9"/>
  <c r="E17" i="9"/>
  <c r="E16" i="9"/>
  <c r="K19" i="6"/>
  <c r="K16" i="6"/>
  <c r="M3" i="6"/>
  <c r="M10" i="6"/>
  <c r="K18" i="6"/>
  <c r="E7" i="6"/>
  <c r="E6" i="6"/>
  <c r="E4" i="6"/>
  <c r="E3" i="6"/>
  <c r="K15" i="6"/>
  <c r="K20" i="6"/>
  <c r="E8" i="6"/>
  <c r="E10" i="6"/>
  <c r="K17" i="6"/>
  <c r="E5" i="6"/>
  <c r="E9" i="6"/>
  <c r="E11" i="6"/>
  <c r="M19" i="6"/>
  <c r="M22" i="6"/>
  <c r="M21" i="6"/>
  <c r="M15" i="6"/>
  <c r="M9" i="6"/>
  <c r="D34" i="6"/>
  <c r="E32" i="6" s="1"/>
  <c r="M11" i="3"/>
  <c r="K20" i="3"/>
  <c r="K18" i="3"/>
  <c r="K15" i="3"/>
  <c r="K21" i="3"/>
  <c r="K17" i="3"/>
  <c r="K22" i="3"/>
  <c r="K16" i="3"/>
  <c r="K19" i="3"/>
  <c r="K4" i="3"/>
  <c r="M5" i="3"/>
  <c r="M21" i="3"/>
  <c r="M16" i="3"/>
  <c r="K10" i="3"/>
  <c r="K6" i="3"/>
  <c r="M19" i="3"/>
  <c r="M17" i="3"/>
  <c r="M9" i="3"/>
  <c r="K8" i="3"/>
  <c r="M6" i="3"/>
  <c r="M18" i="3"/>
  <c r="K11" i="3"/>
  <c r="M7" i="3"/>
  <c r="M10" i="3"/>
  <c r="K3" i="3"/>
  <c r="K9" i="3"/>
  <c r="D34" i="3"/>
  <c r="E34" i="3" s="1"/>
  <c r="M22" i="3"/>
  <c r="K5" i="3"/>
  <c r="M8" i="3"/>
  <c r="K7" i="3"/>
  <c r="M4" i="3"/>
  <c r="M22" i="9"/>
  <c r="M20" i="9"/>
  <c r="M21" i="9"/>
  <c r="M18" i="9"/>
  <c r="M14" i="9"/>
  <c r="M17" i="9"/>
  <c r="M16" i="9"/>
  <c r="M19" i="9"/>
  <c r="M15" i="9"/>
  <c r="M7" i="9"/>
  <c r="M5" i="9"/>
  <c r="M4" i="9"/>
  <c r="M10" i="9"/>
  <c r="M6" i="9"/>
  <c r="M9" i="9"/>
  <c r="M8" i="9"/>
  <c r="M3" i="9"/>
  <c r="K10" i="9"/>
  <c r="K9" i="9"/>
  <c r="K8" i="9"/>
  <c r="K6" i="9"/>
  <c r="K4" i="9"/>
  <c r="K7" i="9"/>
  <c r="K11" i="9"/>
  <c r="K5" i="9"/>
  <c r="M16" i="6"/>
  <c r="M23" i="6"/>
  <c r="M20" i="6"/>
  <c r="M18" i="6"/>
  <c r="M17" i="6"/>
  <c r="J7" i="18"/>
  <c r="J8" i="18"/>
  <c r="J9" i="18"/>
  <c r="J31" i="18" s="1"/>
  <c r="J19" i="18"/>
  <c r="J17" i="18"/>
  <c r="J28" i="18" s="1"/>
  <c r="J18" i="18"/>
  <c r="J31" i="19"/>
  <c r="J16" i="18"/>
  <c r="J3" i="18"/>
  <c r="J25" i="18" s="1"/>
  <c r="J11" i="18"/>
  <c r="J33" i="18" s="1"/>
  <c r="J21" i="18"/>
  <c r="J29" i="6"/>
  <c r="J5" i="18"/>
  <c r="J15" i="18"/>
  <c r="J26" i="12"/>
  <c r="J32" i="12"/>
  <c r="J4" i="18"/>
  <c r="J10" i="18"/>
  <c r="J28" i="12"/>
  <c r="J30" i="19"/>
  <c r="J28" i="19"/>
  <c r="J27" i="19"/>
  <c r="J33" i="19"/>
  <c r="J26" i="19"/>
  <c r="J29" i="19"/>
  <c r="J32" i="19"/>
  <c r="J31" i="12"/>
  <c r="J29" i="12"/>
  <c r="J33" i="12"/>
  <c r="J27" i="12"/>
  <c r="J30" i="12"/>
  <c r="J25" i="12"/>
  <c r="J28" i="9"/>
  <c r="J30" i="9"/>
  <c r="J27" i="9"/>
  <c r="J31" i="9"/>
  <c r="J25" i="9"/>
  <c r="J26" i="9"/>
  <c r="J29" i="9"/>
  <c r="J32" i="9"/>
  <c r="J31" i="3"/>
  <c r="J25" i="3"/>
  <c r="J32" i="6"/>
  <c r="J26" i="6"/>
  <c r="J31" i="6"/>
  <c r="J25" i="6"/>
  <c r="J30" i="6"/>
  <c r="J27" i="6"/>
  <c r="J33" i="6"/>
  <c r="J28" i="6"/>
  <c r="J28" i="3"/>
  <c r="J26" i="3"/>
  <c r="J29" i="3"/>
  <c r="J32" i="3"/>
  <c r="J27" i="3"/>
  <c r="J30" i="3"/>
  <c r="J33" i="3"/>
  <c r="F3" i="6"/>
  <c r="F4" i="6"/>
  <c r="F5" i="6"/>
  <c r="F6" i="6"/>
  <c r="F7" i="6"/>
  <c r="F8" i="6"/>
  <c r="F9" i="6"/>
  <c r="F10" i="6"/>
  <c r="F11" i="6"/>
  <c r="H3" i="6"/>
  <c r="H4" i="6"/>
  <c r="H5" i="6"/>
  <c r="H6" i="6"/>
  <c r="H7" i="6"/>
  <c r="H8" i="6"/>
  <c r="H9" i="6"/>
  <c r="H10" i="6"/>
  <c r="H11" i="6"/>
  <c r="F14" i="6"/>
  <c r="F15" i="6"/>
  <c r="F16" i="6"/>
  <c r="F17" i="6"/>
  <c r="F18" i="6"/>
  <c r="F19" i="6"/>
  <c r="F20" i="6"/>
  <c r="F21" i="6"/>
  <c r="F22" i="6"/>
  <c r="H14" i="6"/>
  <c r="H15" i="6"/>
  <c r="H16" i="6"/>
  <c r="H17" i="6"/>
  <c r="H18" i="6"/>
  <c r="H19" i="6"/>
  <c r="H20" i="6"/>
  <c r="H21" i="6"/>
  <c r="H22" i="6"/>
  <c r="H22" i="19"/>
  <c r="F22" i="19"/>
  <c r="H21" i="19"/>
  <c r="F21" i="19"/>
  <c r="H20" i="19"/>
  <c r="F20" i="19"/>
  <c r="H19" i="19"/>
  <c r="F19" i="19"/>
  <c r="H18" i="19"/>
  <c r="F18" i="19"/>
  <c r="H17" i="19"/>
  <c r="F17" i="19"/>
  <c r="H16" i="19"/>
  <c r="F16" i="19"/>
  <c r="H15" i="19"/>
  <c r="F15" i="19"/>
  <c r="H14" i="19"/>
  <c r="F14" i="19"/>
  <c r="H11" i="19"/>
  <c r="F11" i="19"/>
  <c r="H10" i="19"/>
  <c r="F10" i="19"/>
  <c r="H9" i="19"/>
  <c r="F9" i="19"/>
  <c r="H8" i="19"/>
  <c r="F8" i="19"/>
  <c r="H7" i="19"/>
  <c r="F7" i="19"/>
  <c r="H6" i="19"/>
  <c r="F6" i="19"/>
  <c r="H5" i="19"/>
  <c r="F5" i="19"/>
  <c r="H4" i="19"/>
  <c r="F4" i="19"/>
  <c r="H3" i="19"/>
  <c r="F3" i="19"/>
  <c r="F3" i="12"/>
  <c r="F4" i="12"/>
  <c r="F5" i="12"/>
  <c r="F6" i="12"/>
  <c r="F7" i="12"/>
  <c r="F8" i="12"/>
  <c r="F9" i="12"/>
  <c r="F10" i="12"/>
  <c r="F11" i="12"/>
  <c r="H3" i="12"/>
  <c r="H4" i="12"/>
  <c r="H5" i="12"/>
  <c r="H6" i="12"/>
  <c r="H7" i="12"/>
  <c r="H8" i="12"/>
  <c r="H9" i="12"/>
  <c r="H10" i="12"/>
  <c r="H11" i="12"/>
  <c r="L27" i="12"/>
  <c r="F14" i="12"/>
  <c r="F15" i="12"/>
  <c r="F16" i="12"/>
  <c r="F17" i="12"/>
  <c r="F18" i="12"/>
  <c r="F19" i="12"/>
  <c r="F20" i="12"/>
  <c r="F21" i="12"/>
  <c r="F22" i="12"/>
  <c r="H14" i="12"/>
  <c r="H15" i="12"/>
  <c r="H16" i="12"/>
  <c r="H17" i="12"/>
  <c r="H18" i="12"/>
  <c r="H19" i="12"/>
  <c r="H20" i="12"/>
  <c r="H21" i="12"/>
  <c r="H22" i="12"/>
  <c r="L15" i="18"/>
  <c r="L19" i="18"/>
  <c r="L11" i="18"/>
  <c r="L7" i="18"/>
  <c r="L3" i="18"/>
  <c r="H22" i="9"/>
  <c r="F22" i="9"/>
  <c r="H21" i="9"/>
  <c r="F21" i="9"/>
  <c r="L20" i="18"/>
  <c r="H20" i="9"/>
  <c r="F20" i="9"/>
  <c r="H19" i="9"/>
  <c r="F19" i="9"/>
  <c r="L18" i="18"/>
  <c r="H18" i="9"/>
  <c r="F18" i="9"/>
  <c r="H17" i="9"/>
  <c r="F17" i="9"/>
  <c r="H16" i="9"/>
  <c r="F16" i="9"/>
  <c r="H15" i="9"/>
  <c r="F15" i="9"/>
  <c r="L14" i="18"/>
  <c r="H14" i="9"/>
  <c r="F14" i="9"/>
  <c r="H11" i="9"/>
  <c r="F11" i="9"/>
  <c r="L10" i="18"/>
  <c r="H10" i="9"/>
  <c r="F10" i="9"/>
  <c r="H9" i="9"/>
  <c r="F9" i="9"/>
  <c r="L8" i="18"/>
  <c r="H8" i="9"/>
  <c r="F8" i="9"/>
  <c r="H7" i="9"/>
  <c r="F7" i="9"/>
  <c r="L6" i="18"/>
  <c r="H6" i="9"/>
  <c r="F6" i="9"/>
  <c r="H5" i="9"/>
  <c r="F5" i="9"/>
  <c r="L4" i="18"/>
  <c r="H4" i="9"/>
  <c r="F4" i="9"/>
  <c r="H3" i="9"/>
  <c r="F3" i="9"/>
  <c r="L22" i="18"/>
  <c r="L21" i="18"/>
  <c r="L17" i="18"/>
  <c r="L16" i="18"/>
  <c r="L30" i="3"/>
  <c r="L29" i="3"/>
  <c r="L31" i="3"/>
  <c r="L25" i="3"/>
  <c r="H22" i="3"/>
  <c r="H21" i="3"/>
  <c r="H20" i="3"/>
  <c r="H19" i="3"/>
  <c r="H18" i="3"/>
  <c r="H17" i="3"/>
  <c r="H16" i="3"/>
  <c r="H15" i="3"/>
  <c r="H11" i="3"/>
  <c r="H10" i="3"/>
  <c r="H9" i="3"/>
  <c r="H8" i="3"/>
  <c r="H7" i="3"/>
  <c r="H6" i="3"/>
  <c r="H5" i="3"/>
  <c r="H4" i="3"/>
  <c r="H3" i="3"/>
  <c r="F22" i="3"/>
  <c r="F21" i="3"/>
  <c r="F20" i="3"/>
  <c r="F19" i="3"/>
  <c r="F18" i="3"/>
  <c r="F17" i="3"/>
  <c r="F16" i="3"/>
  <c r="F15" i="3"/>
  <c r="F11" i="3"/>
  <c r="F10" i="3"/>
  <c r="F9" i="3"/>
  <c r="F8" i="3"/>
  <c r="F7" i="3"/>
  <c r="F6" i="3"/>
  <c r="F5" i="3"/>
  <c r="F4" i="3"/>
  <c r="F3" i="3"/>
  <c r="L33" i="3"/>
  <c r="L32" i="3"/>
  <c r="E28" i="15" l="1"/>
  <c r="E32" i="15"/>
  <c r="E30" i="15"/>
  <c r="E29" i="15"/>
  <c r="E31" i="15"/>
  <c r="I28" i="15"/>
  <c r="E33" i="15"/>
  <c r="E26" i="15"/>
  <c r="E25" i="15"/>
  <c r="E27" i="15"/>
  <c r="K31" i="15"/>
  <c r="K27" i="15"/>
  <c r="K30" i="15"/>
  <c r="K28" i="15"/>
  <c r="K29" i="15"/>
  <c r="K33" i="15"/>
  <c r="K25" i="15"/>
  <c r="K32" i="15"/>
  <c r="K34" i="15"/>
  <c r="O19" i="18"/>
  <c r="O7" i="18"/>
  <c r="O8" i="18"/>
  <c r="O4" i="18"/>
  <c r="Q32" i="22"/>
  <c r="Q27" i="22"/>
  <c r="O3" i="18"/>
  <c r="Q29" i="22"/>
  <c r="Q30" i="22"/>
  <c r="Q34" i="23"/>
  <c r="O20" i="18"/>
  <c r="I25" i="15"/>
  <c r="I26" i="15"/>
  <c r="I29" i="15"/>
  <c r="I30" i="15"/>
  <c r="Q34" i="22"/>
  <c r="O9" i="18"/>
  <c r="O10" i="18"/>
  <c r="O5" i="18"/>
  <c r="O6" i="18"/>
  <c r="I27" i="15"/>
  <c r="I33" i="15"/>
  <c r="I31" i="15"/>
  <c r="I34" i="15"/>
  <c r="G27" i="15"/>
  <c r="G34" i="15"/>
  <c r="G31" i="15"/>
  <c r="G33" i="15"/>
  <c r="G28" i="15"/>
  <c r="G26" i="15"/>
  <c r="G32" i="15"/>
  <c r="G30" i="15"/>
  <c r="G29" i="15"/>
  <c r="G25" i="15"/>
  <c r="Q25" i="23"/>
  <c r="Q26" i="22"/>
  <c r="Q33" i="22"/>
  <c r="Q28" i="22"/>
  <c r="Q25" i="22"/>
  <c r="N34" i="18"/>
  <c r="O27" i="18" s="1"/>
  <c r="O11" i="18"/>
  <c r="Q30" i="23"/>
  <c r="O16" i="18"/>
  <c r="Q33" i="23"/>
  <c r="Q26" i="23"/>
  <c r="Q32" i="23"/>
  <c r="Q28" i="23"/>
  <c r="Q27" i="23"/>
  <c r="Q29" i="23"/>
  <c r="O21" i="18"/>
  <c r="O15" i="18"/>
  <c r="O22" i="18"/>
  <c r="O17" i="18"/>
  <c r="O14" i="18"/>
  <c r="O18" i="18"/>
  <c r="O33" i="9"/>
  <c r="O28" i="19"/>
  <c r="O31" i="19"/>
  <c r="O34" i="19"/>
  <c r="O27" i="19"/>
  <c r="O32" i="19"/>
  <c r="O26" i="19"/>
  <c r="O29" i="19"/>
  <c r="O33" i="19"/>
  <c r="O30" i="19"/>
  <c r="O25" i="15"/>
  <c r="O29" i="15"/>
  <c r="O33" i="15"/>
  <c r="O34" i="15"/>
  <c r="O32" i="15"/>
  <c r="O27" i="15"/>
  <c r="O31" i="15"/>
  <c r="O28" i="15"/>
  <c r="O30" i="15"/>
  <c r="O33" i="12"/>
  <c r="O29" i="12"/>
  <c r="O32" i="12"/>
  <c r="O27" i="12"/>
  <c r="O25" i="12"/>
  <c r="O34" i="12"/>
  <c r="O26" i="12"/>
  <c r="O28" i="12"/>
  <c r="O31" i="12"/>
  <c r="O26" i="9"/>
  <c r="O32" i="9"/>
  <c r="O34" i="9"/>
  <c r="O25" i="9"/>
  <c r="O27" i="9"/>
  <c r="O31" i="9"/>
  <c r="O30" i="9"/>
  <c r="O29" i="9"/>
  <c r="O30" i="6"/>
  <c r="O32" i="6"/>
  <c r="O31" i="6"/>
  <c r="O34" i="6"/>
  <c r="O29" i="6"/>
  <c r="O28" i="6"/>
  <c r="O33" i="6"/>
  <c r="O26" i="6"/>
  <c r="O25" i="6"/>
  <c r="O29" i="3"/>
  <c r="O34" i="3"/>
  <c r="O32" i="3"/>
  <c r="O26" i="3"/>
  <c r="O25" i="3"/>
  <c r="O33" i="3"/>
  <c r="O30" i="3"/>
  <c r="O27" i="3"/>
  <c r="O31" i="3"/>
  <c r="E22" i="18"/>
  <c r="E5" i="18"/>
  <c r="E17" i="18"/>
  <c r="E14" i="18"/>
  <c r="E15" i="18"/>
  <c r="E6" i="18"/>
  <c r="E10" i="18"/>
  <c r="E21" i="18"/>
  <c r="E16" i="18"/>
  <c r="E20" i="18"/>
  <c r="E19" i="18"/>
  <c r="E18" i="18"/>
  <c r="D34" i="18"/>
  <c r="E32" i="18" s="1"/>
  <c r="E8" i="18"/>
  <c r="E4" i="18"/>
  <c r="E3" i="18"/>
  <c r="E11" i="18"/>
  <c r="E9" i="18"/>
  <c r="E7" i="18"/>
  <c r="O30" i="23"/>
  <c r="O29" i="22"/>
  <c r="O27" i="22"/>
  <c r="O31" i="22"/>
  <c r="E33" i="6"/>
  <c r="E31" i="3"/>
  <c r="M25" i="23"/>
  <c r="I27" i="23"/>
  <c r="M30" i="23"/>
  <c r="O28" i="23"/>
  <c r="O25" i="23"/>
  <c r="M28" i="23"/>
  <c r="O33" i="23"/>
  <c r="G25" i="23"/>
  <c r="K25" i="23"/>
  <c r="G29" i="23"/>
  <c r="G30" i="23"/>
  <c r="K31" i="23"/>
  <c r="I34" i="23"/>
  <c r="I26" i="23"/>
  <c r="I30" i="23"/>
  <c r="G26" i="23"/>
  <c r="M34" i="23"/>
  <c r="M32" i="23"/>
  <c r="K26" i="23"/>
  <c r="M33" i="23"/>
  <c r="I25" i="23"/>
  <c r="O34" i="23"/>
  <c r="O27" i="23"/>
  <c r="O31" i="23"/>
  <c r="G32" i="23"/>
  <c r="O32" i="23"/>
  <c r="I28" i="23"/>
  <c r="K34" i="23"/>
  <c r="K29" i="23"/>
  <c r="K33" i="23"/>
  <c r="M31" i="23"/>
  <c r="I32" i="23"/>
  <c r="M26" i="23"/>
  <c r="K27" i="23"/>
  <c r="I29" i="23"/>
  <c r="G33" i="23"/>
  <c r="G34" i="23"/>
  <c r="G27" i="23"/>
  <c r="G31" i="23"/>
  <c r="K30" i="23"/>
  <c r="I33" i="23"/>
  <c r="M27" i="23"/>
  <c r="K28" i="23"/>
  <c r="O29" i="23"/>
  <c r="O25" i="22"/>
  <c r="I26" i="22"/>
  <c r="O28" i="22"/>
  <c r="G29" i="22"/>
  <c r="G33" i="22"/>
  <c r="G30" i="22"/>
  <c r="G27" i="22"/>
  <c r="G28" i="22"/>
  <c r="G25" i="22"/>
  <c r="K33" i="22"/>
  <c r="M30" i="22"/>
  <c r="M29" i="22"/>
  <c r="K30" i="22"/>
  <c r="K25" i="22"/>
  <c r="M25" i="22"/>
  <c r="M32" i="22"/>
  <c r="I25" i="22"/>
  <c r="I33" i="22"/>
  <c r="K26" i="22"/>
  <c r="G32" i="22"/>
  <c r="I27" i="22"/>
  <c r="O30" i="22"/>
  <c r="M31" i="22"/>
  <c r="K31" i="22"/>
  <c r="I30" i="22"/>
  <c r="I28" i="22"/>
  <c r="K27" i="22"/>
  <c r="I32" i="22"/>
  <c r="M33" i="22"/>
  <c r="O26" i="22"/>
  <c r="K29" i="22"/>
  <c r="G26" i="22"/>
  <c r="I31" i="22"/>
  <c r="I29" i="22"/>
  <c r="O33" i="22"/>
  <c r="K32" i="22"/>
  <c r="M26" i="22"/>
  <c r="K28" i="22"/>
  <c r="M28" i="22"/>
  <c r="M27" i="22"/>
  <c r="G31" i="22"/>
  <c r="O32" i="22"/>
  <c r="E29" i="19"/>
  <c r="E30" i="19"/>
  <c r="E25" i="19"/>
  <c r="E32" i="19"/>
  <c r="E26" i="19"/>
  <c r="E28" i="19"/>
  <c r="E33" i="19"/>
  <c r="E31" i="19"/>
  <c r="E27" i="19"/>
  <c r="E29" i="12"/>
  <c r="E31" i="12"/>
  <c r="E33" i="12"/>
  <c r="E26" i="12"/>
  <c r="E28" i="12"/>
  <c r="E34" i="12"/>
  <c r="E27" i="12"/>
  <c r="E32" i="12"/>
  <c r="E30" i="12"/>
  <c r="E33" i="9"/>
  <c r="E29" i="9"/>
  <c r="E32" i="9"/>
  <c r="E27" i="9"/>
  <c r="E30" i="9"/>
  <c r="E31" i="9"/>
  <c r="E28" i="9"/>
  <c r="E26" i="9"/>
  <c r="E25" i="9"/>
  <c r="H33" i="6"/>
  <c r="E28" i="6"/>
  <c r="E25" i="6"/>
  <c r="E34" i="6"/>
  <c r="E31" i="6"/>
  <c r="E27" i="6"/>
  <c r="E29" i="6"/>
  <c r="E26" i="6"/>
  <c r="E30" i="6"/>
  <c r="E26" i="3"/>
  <c r="E33" i="3"/>
  <c r="E27" i="3"/>
  <c r="E30" i="3"/>
  <c r="E29" i="3"/>
  <c r="E32" i="3"/>
  <c r="E25" i="3"/>
  <c r="E28" i="3"/>
  <c r="J27" i="18"/>
  <c r="J32" i="18"/>
  <c r="J26" i="18"/>
  <c r="J12" i="18"/>
  <c r="K12" i="18" s="1"/>
  <c r="J23" i="18"/>
  <c r="K23" i="18" s="1"/>
  <c r="J30" i="18"/>
  <c r="J29" i="18"/>
  <c r="H30" i="12"/>
  <c r="J34" i="19"/>
  <c r="K29" i="19" s="1"/>
  <c r="L9" i="18"/>
  <c r="L31" i="18" s="1"/>
  <c r="H11" i="18"/>
  <c r="L5" i="18"/>
  <c r="J34" i="12"/>
  <c r="K33" i="12" s="1"/>
  <c r="F16" i="18"/>
  <c r="H9" i="18"/>
  <c r="H3" i="18"/>
  <c r="F22" i="18"/>
  <c r="H19" i="18"/>
  <c r="F6" i="18"/>
  <c r="J34" i="9"/>
  <c r="K28" i="9" s="1"/>
  <c r="H18" i="18"/>
  <c r="F21" i="18"/>
  <c r="F15" i="18"/>
  <c r="H8" i="18"/>
  <c r="F11" i="18"/>
  <c r="F5" i="18"/>
  <c r="H17" i="18"/>
  <c r="F20" i="18"/>
  <c r="F14" i="18"/>
  <c r="H7" i="18"/>
  <c r="F4" i="18"/>
  <c r="H16" i="18"/>
  <c r="F19" i="18"/>
  <c r="H6" i="18"/>
  <c r="F9" i="18"/>
  <c r="H21" i="18"/>
  <c r="H15" i="18"/>
  <c r="F18" i="18"/>
  <c r="H5" i="18"/>
  <c r="F8" i="18"/>
  <c r="H20" i="18"/>
  <c r="H14" i="18"/>
  <c r="H10" i="18"/>
  <c r="H4" i="18"/>
  <c r="F7" i="18"/>
  <c r="F3" i="18"/>
  <c r="F32" i="6"/>
  <c r="F28" i="6"/>
  <c r="J34" i="6"/>
  <c r="K27" i="6" s="1"/>
  <c r="F17" i="18"/>
  <c r="F10" i="18"/>
  <c r="H22" i="18"/>
  <c r="J34" i="3"/>
  <c r="F30" i="19"/>
  <c r="H30" i="19"/>
  <c r="F33" i="19"/>
  <c r="H27" i="19"/>
  <c r="L32" i="19"/>
  <c r="F12" i="19"/>
  <c r="G11" i="19" s="1"/>
  <c r="F26" i="19"/>
  <c r="L28" i="19"/>
  <c r="H31" i="19"/>
  <c r="H12" i="19"/>
  <c r="I4" i="19" s="1"/>
  <c r="F29" i="19"/>
  <c r="L31" i="19"/>
  <c r="H23" i="19"/>
  <c r="I19" i="19" s="1"/>
  <c r="L27" i="19"/>
  <c r="F23" i="19"/>
  <c r="H25" i="19"/>
  <c r="L26" i="19"/>
  <c r="F28" i="19"/>
  <c r="H29" i="19"/>
  <c r="L30" i="19"/>
  <c r="F32" i="19"/>
  <c r="H33" i="19"/>
  <c r="F25" i="19"/>
  <c r="H26" i="19"/>
  <c r="L25" i="19"/>
  <c r="F27" i="19"/>
  <c r="H28" i="19"/>
  <c r="L29" i="19"/>
  <c r="F31" i="19"/>
  <c r="H32" i="19"/>
  <c r="L33" i="19"/>
  <c r="L25" i="18"/>
  <c r="L29" i="18"/>
  <c r="L33" i="18"/>
  <c r="L23" i="18"/>
  <c r="M23" i="18" s="1"/>
  <c r="L28" i="18"/>
  <c r="L32" i="18"/>
  <c r="L26" i="18"/>
  <c r="L30" i="18"/>
  <c r="L31" i="12"/>
  <c r="F29" i="12"/>
  <c r="F12" i="12"/>
  <c r="G12" i="12" s="1"/>
  <c r="H12" i="12"/>
  <c r="I12" i="12" s="1"/>
  <c r="H25" i="9"/>
  <c r="F28" i="9"/>
  <c r="F26" i="6"/>
  <c r="F23" i="6"/>
  <c r="G17" i="6" s="1"/>
  <c r="H25" i="6"/>
  <c r="H29" i="6"/>
  <c r="F33" i="12"/>
  <c r="H26" i="12"/>
  <c r="F23" i="12"/>
  <c r="G23" i="12" s="1"/>
  <c r="H25" i="12"/>
  <c r="L26" i="12"/>
  <c r="F28" i="12"/>
  <c r="H29" i="12"/>
  <c r="L30" i="12"/>
  <c r="F32" i="12"/>
  <c r="H33" i="12"/>
  <c r="H23" i="12"/>
  <c r="I23" i="12" s="1"/>
  <c r="L25" i="12"/>
  <c r="F27" i="12"/>
  <c r="H28" i="12"/>
  <c r="L29" i="12"/>
  <c r="F31" i="12"/>
  <c r="H32" i="12"/>
  <c r="L33" i="12"/>
  <c r="F25" i="12"/>
  <c r="F26" i="12"/>
  <c r="H27" i="12"/>
  <c r="L28" i="12"/>
  <c r="F30" i="12"/>
  <c r="H31" i="12"/>
  <c r="L32" i="12"/>
  <c r="H12" i="9"/>
  <c r="I12" i="9" s="1"/>
  <c r="F25" i="9"/>
  <c r="H26" i="9"/>
  <c r="L27" i="9"/>
  <c r="F29" i="9"/>
  <c r="H30" i="9"/>
  <c r="L31" i="9"/>
  <c r="F33" i="9"/>
  <c r="H27" i="9"/>
  <c r="F23" i="9"/>
  <c r="G23" i="9" s="1"/>
  <c r="L26" i="9"/>
  <c r="H29" i="9"/>
  <c r="L30" i="9"/>
  <c r="H33" i="9"/>
  <c r="F32" i="9"/>
  <c r="H23" i="9"/>
  <c r="I23" i="9" s="1"/>
  <c r="L25" i="9"/>
  <c r="F27" i="9"/>
  <c r="H28" i="9"/>
  <c r="L29" i="9"/>
  <c r="F31" i="9"/>
  <c r="H32" i="9"/>
  <c r="L33" i="9"/>
  <c r="F12" i="9"/>
  <c r="G12" i="9" s="1"/>
  <c r="F26" i="9"/>
  <c r="L28" i="9"/>
  <c r="F30" i="9"/>
  <c r="L32" i="9"/>
  <c r="H31" i="9"/>
  <c r="H23" i="6"/>
  <c r="I23" i="6" s="1"/>
  <c r="F27" i="6"/>
  <c r="H28" i="6"/>
  <c r="L29" i="6"/>
  <c r="F31" i="6"/>
  <c r="H32" i="6"/>
  <c r="L33" i="6"/>
  <c r="H27" i="6"/>
  <c r="L28" i="6"/>
  <c r="F30" i="6"/>
  <c r="H31" i="6"/>
  <c r="L32" i="6"/>
  <c r="L31" i="6"/>
  <c r="F12" i="6"/>
  <c r="G12" i="6" s="1"/>
  <c r="H12" i="6"/>
  <c r="I12" i="6" s="1"/>
  <c r="F25" i="6"/>
  <c r="H26" i="6"/>
  <c r="L27" i="6"/>
  <c r="F29" i="6"/>
  <c r="H30" i="6"/>
  <c r="F33" i="6"/>
  <c r="L26" i="6"/>
  <c r="L30" i="6"/>
  <c r="L28" i="3"/>
  <c r="L27" i="3"/>
  <c r="L26" i="3"/>
  <c r="H12" i="3"/>
  <c r="I3" i="3" s="1"/>
  <c r="H23" i="3"/>
  <c r="H25" i="3"/>
  <c r="H26" i="3"/>
  <c r="H27" i="3"/>
  <c r="H28" i="3"/>
  <c r="H29" i="3"/>
  <c r="H30" i="3"/>
  <c r="H31" i="3"/>
  <c r="H32" i="3"/>
  <c r="H33" i="3"/>
  <c r="O33" i="18" l="1"/>
  <c r="O25" i="18"/>
  <c r="O34" i="18"/>
  <c r="O32" i="18"/>
  <c r="O29" i="18"/>
  <c r="O31" i="18"/>
  <c r="O26" i="18"/>
  <c r="O28" i="18"/>
  <c r="O30" i="18"/>
  <c r="I19" i="3"/>
  <c r="I14" i="3"/>
  <c r="E28" i="18"/>
  <c r="E31" i="18"/>
  <c r="E33" i="18"/>
  <c r="E30" i="18"/>
  <c r="E29" i="18"/>
  <c r="E27" i="18"/>
  <c r="E26" i="18"/>
  <c r="E25" i="18"/>
  <c r="E34" i="18"/>
  <c r="K26" i="19"/>
  <c r="G8" i="19"/>
  <c r="G12" i="19"/>
  <c r="K5" i="18"/>
  <c r="K21" i="18"/>
  <c r="K16" i="18"/>
  <c r="K9" i="18"/>
  <c r="K25" i="9"/>
  <c r="K17" i="18"/>
  <c r="K14" i="18"/>
  <c r="K19" i="18"/>
  <c r="K22" i="18"/>
  <c r="K18" i="18"/>
  <c r="K20" i="18"/>
  <c r="K15" i="18"/>
  <c r="K7" i="18"/>
  <c r="K11" i="18"/>
  <c r="K10" i="18"/>
  <c r="K8" i="18"/>
  <c r="K6" i="18"/>
  <c r="K3" i="18"/>
  <c r="K4" i="18"/>
  <c r="J34" i="18"/>
  <c r="K25" i="18" s="1"/>
  <c r="K30" i="6"/>
  <c r="L34" i="3"/>
  <c r="M34" i="3" s="1"/>
  <c r="K33" i="9"/>
  <c r="K27" i="9"/>
  <c r="K29" i="9"/>
  <c r="K31" i="9"/>
  <c r="K34" i="9"/>
  <c r="K32" i="9"/>
  <c r="F28" i="18"/>
  <c r="G7" i="19"/>
  <c r="G4" i="19"/>
  <c r="F29" i="18"/>
  <c r="K34" i="19"/>
  <c r="K25" i="19"/>
  <c r="K30" i="19"/>
  <c r="K33" i="19"/>
  <c r="K31" i="19"/>
  <c r="K28" i="19"/>
  <c r="K27" i="19"/>
  <c r="K32" i="19"/>
  <c r="F26" i="18"/>
  <c r="H30" i="18"/>
  <c r="H26" i="18"/>
  <c r="L12" i="18"/>
  <c r="G4" i="12"/>
  <c r="G10" i="12"/>
  <c r="G3" i="12"/>
  <c r="L27" i="18"/>
  <c r="L34" i="18" s="1"/>
  <c r="M34" i="18" s="1"/>
  <c r="F32" i="18"/>
  <c r="H28" i="18"/>
  <c r="H32" i="18"/>
  <c r="K34" i="12"/>
  <c r="K28" i="12"/>
  <c r="K31" i="12"/>
  <c r="K29" i="12"/>
  <c r="K26" i="12"/>
  <c r="K32" i="12"/>
  <c r="G9" i="12"/>
  <c r="H25" i="18"/>
  <c r="F27" i="18"/>
  <c r="K25" i="12"/>
  <c r="G5" i="12"/>
  <c r="H31" i="18"/>
  <c r="H12" i="18"/>
  <c r="I12" i="18" s="1"/>
  <c r="F31" i="18"/>
  <c r="H29" i="18"/>
  <c r="F33" i="18"/>
  <c r="K30" i="12"/>
  <c r="K27" i="12"/>
  <c r="K30" i="9"/>
  <c r="F30" i="18"/>
  <c r="K26" i="9"/>
  <c r="F12" i="18"/>
  <c r="G12" i="18" s="1"/>
  <c r="H27" i="18"/>
  <c r="F25" i="18"/>
  <c r="F23" i="18"/>
  <c r="G23" i="18" s="1"/>
  <c r="H23" i="18"/>
  <c r="I23" i="18" s="1"/>
  <c r="K33" i="6"/>
  <c r="K34" i="6"/>
  <c r="K31" i="6"/>
  <c r="K26" i="6"/>
  <c r="K25" i="6"/>
  <c r="K32" i="6"/>
  <c r="K29" i="6"/>
  <c r="H33" i="18"/>
  <c r="K28" i="6"/>
  <c r="K34" i="3"/>
  <c r="K25" i="3"/>
  <c r="K31" i="3"/>
  <c r="K28" i="3"/>
  <c r="K30" i="3"/>
  <c r="K29" i="3"/>
  <c r="K26" i="3"/>
  <c r="K27" i="3"/>
  <c r="K32" i="3"/>
  <c r="K33" i="3"/>
  <c r="G9" i="19"/>
  <c r="G10" i="19"/>
  <c r="G5" i="19"/>
  <c r="I12" i="19"/>
  <c r="I9" i="19"/>
  <c r="I8" i="19"/>
  <c r="I14" i="19"/>
  <c r="I16" i="19"/>
  <c r="I18" i="19"/>
  <c r="I23" i="19"/>
  <c r="I15" i="19"/>
  <c r="I21" i="19"/>
  <c r="I17" i="19"/>
  <c r="I20" i="19"/>
  <c r="G6" i="19"/>
  <c r="G3" i="19"/>
  <c r="I22" i="19"/>
  <c r="I10" i="19"/>
  <c r="I11" i="19"/>
  <c r="I3" i="19"/>
  <c r="I5" i="19"/>
  <c r="I6" i="19"/>
  <c r="I7" i="19"/>
  <c r="M18" i="18"/>
  <c r="M19" i="18"/>
  <c r="M16" i="18"/>
  <c r="M17" i="18"/>
  <c r="M14" i="18"/>
  <c r="M15" i="18"/>
  <c r="M21" i="18"/>
  <c r="G15" i="12"/>
  <c r="G20" i="9"/>
  <c r="G20" i="6"/>
  <c r="G16" i="6"/>
  <c r="G21" i="6"/>
  <c r="G22" i="6"/>
  <c r="G18" i="6"/>
  <c r="G23" i="6"/>
  <c r="G15" i="6"/>
  <c r="G19" i="6"/>
  <c r="G14" i="6"/>
  <c r="G21" i="19"/>
  <c r="G17" i="19"/>
  <c r="G23" i="19"/>
  <c r="G20" i="19"/>
  <c r="G16" i="19"/>
  <c r="F34" i="19"/>
  <c r="G27" i="19" s="1"/>
  <c r="G15" i="19"/>
  <c r="G14" i="19"/>
  <c r="G18" i="19"/>
  <c r="G19" i="19"/>
  <c r="L34" i="19"/>
  <c r="H34" i="19"/>
  <c r="G22" i="19"/>
  <c r="M20" i="18"/>
  <c r="M22" i="18"/>
  <c r="I8" i="12"/>
  <c r="I11" i="12"/>
  <c r="I10" i="12"/>
  <c r="I7" i="12"/>
  <c r="I4" i="12"/>
  <c r="I9" i="12"/>
  <c r="I3" i="12"/>
  <c r="I6" i="12"/>
  <c r="G11" i="12"/>
  <c r="G7" i="12"/>
  <c r="G6" i="12"/>
  <c r="G8" i="12"/>
  <c r="I5" i="12"/>
  <c r="I16" i="12"/>
  <c r="I22" i="12"/>
  <c r="G16" i="12"/>
  <c r="I3" i="9"/>
  <c r="G7" i="9"/>
  <c r="G9" i="9"/>
  <c r="I6" i="6"/>
  <c r="I4" i="6"/>
  <c r="G14" i="12"/>
  <c r="I21" i="12"/>
  <c r="I20" i="12"/>
  <c r="G17" i="12"/>
  <c r="L34" i="12"/>
  <c r="M28" i="12" s="1"/>
  <c r="G19" i="12"/>
  <c r="I14" i="12"/>
  <c r="G21" i="12"/>
  <c r="F34" i="12"/>
  <c r="G25" i="12" s="1"/>
  <c r="G22" i="12"/>
  <c r="I18" i="12"/>
  <c r="I19" i="12"/>
  <c r="G18" i="12"/>
  <c r="G20" i="12"/>
  <c r="H34" i="12"/>
  <c r="I31" i="12" s="1"/>
  <c r="I15" i="12"/>
  <c r="I17" i="12"/>
  <c r="G8" i="9"/>
  <c r="I21" i="9"/>
  <c r="I8" i="9"/>
  <c r="G5" i="9"/>
  <c r="I6" i="9"/>
  <c r="G16" i="9"/>
  <c r="G3" i="9"/>
  <c r="I17" i="9"/>
  <c r="I4" i="9"/>
  <c r="G22" i="9"/>
  <c r="F34" i="9"/>
  <c r="G32" i="9" s="1"/>
  <c r="I11" i="9"/>
  <c r="I20" i="9"/>
  <c r="I19" i="9"/>
  <c r="I15" i="9"/>
  <c r="G21" i="9"/>
  <c r="G10" i="9"/>
  <c r="I22" i="9"/>
  <c r="L34" i="9"/>
  <c r="M34" i="9" s="1"/>
  <c r="I5" i="9"/>
  <c r="I18" i="9"/>
  <c r="G15" i="9"/>
  <c r="I7" i="9"/>
  <c r="G14" i="9"/>
  <c r="G6" i="9"/>
  <c r="G19" i="9"/>
  <c r="H34" i="9"/>
  <c r="I29" i="9" s="1"/>
  <c r="I10" i="9"/>
  <c r="G17" i="9"/>
  <c r="I9" i="9"/>
  <c r="I16" i="9"/>
  <c r="G18" i="9"/>
  <c r="G11" i="9"/>
  <c r="I14" i="9"/>
  <c r="G4" i="9"/>
  <c r="I8" i="6"/>
  <c r="H34" i="6"/>
  <c r="I25" i="6" s="1"/>
  <c r="I5" i="6"/>
  <c r="I7" i="6"/>
  <c r="I3" i="6"/>
  <c r="L34" i="6"/>
  <c r="M34" i="6" s="1"/>
  <c r="G11" i="6"/>
  <c r="G5" i="6"/>
  <c r="I16" i="6"/>
  <c r="G8" i="6"/>
  <c r="I17" i="6"/>
  <c r="I21" i="6"/>
  <c r="G4" i="6"/>
  <c r="I11" i="6"/>
  <c r="G3" i="6"/>
  <c r="I9" i="6"/>
  <c r="G10" i="6"/>
  <c r="G9" i="6"/>
  <c r="I22" i="6"/>
  <c r="I20" i="6"/>
  <c r="I14" i="6"/>
  <c r="I15" i="6"/>
  <c r="G7" i="6"/>
  <c r="F34" i="6"/>
  <c r="G29" i="6" s="1"/>
  <c r="G6" i="6"/>
  <c r="I18" i="6"/>
  <c r="I10" i="6"/>
  <c r="I19" i="6"/>
  <c r="I4" i="3"/>
  <c r="I5" i="3"/>
  <c r="I23" i="3"/>
  <c r="I16" i="3"/>
  <c r="I12" i="3"/>
  <c r="H34" i="3"/>
  <c r="I33" i="3" s="1"/>
  <c r="I8" i="3"/>
  <c r="I7" i="3"/>
  <c r="I6" i="3"/>
  <c r="I20" i="3"/>
  <c r="I18" i="3"/>
  <c r="I10" i="3"/>
  <c r="I17" i="3"/>
  <c r="I9" i="3"/>
  <c r="I15" i="3"/>
  <c r="I22" i="3"/>
  <c r="I21" i="3"/>
  <c r="I11" i="3"/>
  <c r="F12" i="3"/>
  <c r="G5" i="3" s="1"/>
  <c r="F23" i="3"/>
  <c r="F25" i="3"/>
  <c r="F26" i="3"/>
  <c r="F27" i="3"/>
  <c r="F28" i="3"/>
  <c r="F29" i="3"/>
  <c r="F30" i="3"/>
  <c r="F31" i="3"/>
  <c r="F32" i="3"/>
  <c r="F33" i="3"/>
  <c r="M12" i="18" l="1"/>
  <c r="M3" i="18"/>
  <c r="G21" i="3"/>
  <c r="G14" i="3"/>
  <c r="M28" i="3"/>
  <c r="M31" i="3"/>
  <c r="M30" i="3"/>
  <c r="G8" i="18"/>
  <c r="G22" i="18"/>
  <c r="M4" i="18"/>
  <c r="M10" i="18"/>
  <c r="M9" i="18"/>
  <c r="K31" i="18"/>
  <c r="K34" i="18"/>
  <c r="M8" i="18"/>
  <c r="M11" i="18"/>
  <c r="K30" i="18"/>
  <c r="K29" i="18"/>
  <c r="K26" i="18"/>
  <c r="K33" i="18"/>
  <c r="K27" i="18"/>
  <c r="K28" i="18"/>
  <c r="K32" i="18"/>
  <c r="M5" i="18"/>
  <c r="M6" i="18"/>
  <c r="M25" i="3"/>
  <c r="M29" i="3"/>
  <c r="M27" i="3"/>
  <c r="M26" i="3"/>
  <c r="M33" i="3"/>
  <c r="M32" i="3"/>
  <c r="I18" i="18"/>
  <c r="I7" i="18"/>
  <c r="I6" i="18"/>
  <c r="G10" i="18"/>
  <c r="G9" i="18"/>
  <c r="M7" i="18"/>
  <c r="G14" i="18"/>
  <c r="I3" i="18"/>
  <c r="I4" i="18"/>
  <c r="I11" i="18"/>
  <c r="G7" i="18"/>
  <c r="G5" i="18"/>
  <c r="G11" i="18"/>
  <c r="I17" i="18"/>
  <c r="I14" i="18"/>
  <c r="I22" i="18"/>
  <c r="G19" i="18"/>
  <c r="F34" i="18"/>
  <c r="G34" i="18" s="1"/>
  <c r="I10" i="18"/>
  <c r="I5" i="18"/>
  <c r="G17" i="18"/>
  <c r="G16" i="18"/>
  <c r="H34" i="18"/>
  <c r="I34" i="18" s="1"/>
  <c r="I8" i="18"/>
  <c r="I9" i="18"/>
  <c r="G4" i="18"/>
  <c r="G6" i="18"/>
  <c r="G3" i="18"/>
  <c r="I16" i="18"/>
  <c r="I15" i="18"/>
  <c r="G21" i="18"/>
  <c r="I20" i="18"/>
  <c r="I19" i="18"/>
  <c r="G15" i="18"/>
  <c r="G20" i="18"/>
  <c r="I21" i="18"/>
  <c r="G18" i="18"/>
  <c r="M29" i="18"/>
  <c r="M25" i="18"/>
  <c r="M30" i="18"/>
  <c r="M33" i="18"/>
  <c r="M34" i="19"/>
  <c r="M32" i="19"/>
  <c r="M31" i="19"/>
  <c r="M28" i="19"/>
  <c r="I34" i="19"/>
  <c r="I31" i="19"/>
  <c r="I30" i="19"/>
  <c r="I27" i="19"/>
  <c r="M25" i="19"/>
  <c r="I28" i="19"/>
  <c r="I25" i="19"/>
  <c r="I26" i="19"/>
  <c r="I33" i="19"/>
  <c r="G28" i="19"/>
  <c r="M30" i="19"/>
  <c r="M29" i="19"/>
  <c r="G34" i="19"/>
  <c r="G26" i="19"/>
  <c r="G30" i="19"/>
  <c r="G33" i="19"/>
  <c r="G29" i="19"/>
  <c r="I29" i="19"/>
  <c r="G31" i="19"/>
  <c r="I32" i="19"/>
  <c r="M27" i="19"/>
  <c r="M26" i="19"/>
  <c r="G25" i="19"/>
  <c r="G32" i="19"/>
  <c r="M33" i="19"/>
  <c r="M26" i="18"/>
  <c r="M27" i="18"/>
  <c r="M31" i="18"/>
  <c r="M32" i="18"/>
  <c r="M28" i="18"/>
  <c r="G33" i="12"/>
  <c r="M30" i="12"/>
  <c r="G32" i="12"/>
  <c r="M33" i="12"/>
  <c r="M25" i="12"/>
  <c r="M26" i="12"/>
  <c r="M29" i="12"/>
  <c r="I30" i="9"/>
  <c r="I26" i="6"/>
  <c r="M28" i="6"/>
  <c r="M27" i="6"/>
  <c r="I29" i="6"/>
  <c r="I25" i="12"/>
  <c r="I29" i="12"/>
  <c r="G27" i="12"/>
  <c r="M34" i="12"/>
  <c r="M31" i="12"/>
  <c r="M27" i="12"/>
  <c r="I28" i="12"/>
  <c r="G34" i="12"/>
  <c r="G29" i="12"/>
  <c r="G30" i="12"/>
  <c r="I27" i="12"/>
  <c r="I33" i="12"/>
  <c r="M32" i="12"/>
  <c r="G26" i="12"/>
  <c r="I34" i="12"/>
  <c r="I30" i="12"/>
  <c r="I26" i="12"/>
  <c r="I32" i="12"/>
  <c r="G28" i="12"/>
  <c r="G31" i="12"/>
  <c r="M33" i="9"/>
  <c r="M31" i="9"/>
  <c r="G26" i="9"/>
  <c r="M26" i="9"/>
  <c r="G33" i="9"/>
  <c r="M30" i="9"/>
  <c r="G25" i="9"/>
  <c r="G34" i="9"/>
  <c r="G28" i="9"/>
  <c r="I34" i="9"/>
  <c r="I25" i="9"/>
  <c r="I31" i="9"/>
  <c r="M28" i="9"/>
  <c r="I27" i="9"/>
  <c r="G27" i="9"/>
  <c r="G31" i="9"/>
  <c r="M25" i="9"/>
  <c r="M27" i="9"/>
  <c r="I33" i="9"/>
  <c r="I26" i="9"/>
  <c r="I28" i="9"/>
  <c r="M29" i="9"/>
  <c r="G29" i="9"/>
  <c r="G30" i="9"/>
  <c r="M32" i="9"/>
  <c r="I32" i="9"/>
  <c r="M29" i="6"/>
  <c r="M32" i="6"/>
  <c r="M33" i="6"/>
  <c r="M30" i="6"/>
  <c r="I27" i="6"/>
  <c r="I34" i="6"/>
  <c r="I30" i="6"/>
  <c r="I33" i="6"/>
  <c r="I28" i="6"/>
  <c r="I31" i="6"/>
  <c r="I32" i="6"/>
  <c r="M25" i="6"/>
  <c r="M31" i="6"/>
  <c r="M26" i="6"/>
  <c r="G31" i="6"/>
  <c r="G25" i="6"/>
  <c r="G34" i="6"/>
  <c r="G28" i="6"/>
  <c r="G32" i="6"/>
  <c r="G26" i="6"/>
  <c r="G27" i="6"/>
  <c r="G30" i="6"/>
  <c r="G33" i="6"/>
  <c r="I29" i="3"/>
  <c r="I28" i="3"/>
  <c r="I31" i="3"/>
  <c r="I32" i="3"/>
  <c r="I27" i="3"/>
  <c r="I26" i="3"/>
  <c r="I30" i="3"/>
  <c r="I25" i="3"/>
  <c r="I34" i="3"/>
  <c r="G22" i="3"/>
  <c r="G20" i="3"/>
  <c r="G17" i="3"/>
  <c r="G19" i="3"/>
  <c r="G16" i="3"/>
  <c r="F34" i="3"/>
  <c r="G29" i="3" s="1"/>
  <c r="G18" i="3"/>
  <c r="G23" i="3"/>
  <c r="G10" i="3"/>
  <c r="G9" i="3"/>
  <c r="G4" i="3"/>
  <c r="G11" i="3"/>
  <c r="G8" i="3"/>
  <c r="G15" i="3"/>
  <c r="G7" i="3"/>
  <c r="G3" i="3"/>
  <c r="G6" i="3"/>
  <c r="G12" i="3"/>
  <c r="I31" i="18" l="1"/>
  <c r="I32" i="18"/>
  <c r="G31" i="18"/>
  <c r="I26" i="18"/>
  <c r="I29" i="18"/>
  <c r="I28" i="18"/>
  <c r="G29" i="18"/>
  <c r="G25" i="18"/>
  <c r="G28" i="18"/>
  <c r="G26" i="18"/>
  <c r="G33" i="18"/>
  <c r="G27" i="18"/>
  <c r="I33" i="18"/>
  <c r="I27" i="18"/>
  <c r="I25" i="18"/>
  <c r="I30" i="18"/>
  <c r="G30" i="18"/>
  <c r="G32" i="18"/>
  <c r="G33" i="3"/>
  <c r="G30" i="3"/>
  <c r="G28" i="3"/>
  <c r="G25" i="3"/>
  <c r="G34" i="3"/>
  <c r="G26" i="3"/>
  <c r="G27" i="3"/>
  <c r="G31" i="3"/>
  <c r="G32" i="3"/>
</calcChain>
</file>

<file path=xl/sharedStrings.xml><?xml version="1.0" encoding="utf-8"?>
<sst xmlns="http://schemas.openxmlformats.org/spreadsheetml/2006/main" count="1053" uniqueCount="25">
  <si>
    <t>N</t>
  </si>
  <si>
    <t>Undergraduate</t>
  </si>
  <si>
    <t>Men</t>
  </si>
  <si>
    <t>Women</t>
  </si>
  <si>
    <t>Graduate</t>
  </si>
  <si>
    <t>All Students</t>
  </si>
  <si>
    <t>Total</t>
  </si>
  <si>
    <t>Gender</t>
  </si>
  <si>
    <t>Level</t>
  </si>
  <si>
    <t>Pct</t>
  </si>
  <si>
    <t>Students with unknown race/ethnicity are included in the denominator in the calculation of percentages; as a result, these percentages are not comparable to data from the US Census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</si>
  <si>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</si>
  <si>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</si>
  <si>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</si>
  <si>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</si>
  <si>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</si>
  <si>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Hispanic/Latino</t>
  </si>
  <si>
    <t>Asian</t>
  </si>
  <si>
    <t>Race and ethnicity unknown</t>
  </si>
  <si>
    <t xml:space="preserve">Race/Ethnicity </t>
  </si>
  <si>
    <t>Race/Ethnicity</t>
  </si>
  <si>
    <t>Calculated-GR</t>
  </si>
  <si>
    <t>Calculated-UG</t>
  </si>
  <si>
    <t>Calculated-ALL</t>
  </si>
  <si>
    <t xml:space="preserve">U.S. Nonresident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</si>
</sst>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b/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9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2" xfId="0" applyFont="1" applyBorder="1"/>
    <xf numFmtId="3" fontId="4" fillId="0" borderId="7" xfId="0" applyNumberFormat="1" applyFont="1" applyBorder="1"/>
    <xf numFmtId="164" fontId="4" fillId="0" borderId="8" xfId="0" applyNumberFormat="1" applyFont="1" applyBorder="1"/>
    <xf numFmtId="3" fontId="4" fillId="0" borderId="8" xfId="0" applyNumberFormat="1" applyFont="1" applyBorder="1"/>
    <xf numFmtId="3" fontId="4" fillId="0" borderId="10" xfId="0" applyNumberFormat="1" applyFont="1" applyBorder="1"/>
    <xf numFmtId="164" fontId="4" fillId="0" borderId="11" xfId="0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opLeftCell="B10" zoomScaleNormal="100" workbookViewId="0">
      <selection activeCell="N35" sqref="N35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5" style="1" customWidth="1"/>
    <col min="6" max="6" width="5.6640625" style="1" customWidth="1"/>
    <col min="7" max="7" width="4.83203125" style="1" customWidth="1"/>
    <col min="8" max="8" width="5.6640625" style="1" customWidth="1"/>
    <col min="9" max="9" width="4.83203125" style="1" customWidth="1"/>
    <col min="10" max="10" width="5.6640625" style="1" customWidth="1"/>
    <col min="11" max="11" width="5" style="1" customWidth="1"/>
    <col min="12" max="12" width="5.6640625" style="1" customWidth="1"/>
    <col min="13" max="13" width="4.83203125" style="1" bestFit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UG!D3+GR!D3</f>
        <v>88</v>
      </c>
      <c r="E3" s="12">
        <f>(D3/D$12)*100</f>
        <v>1.4895057549085984</v>
      </c>
      <c r="F3" s="11">
        <f>UG!F3+GR!F3</f>
        <v>77</v>
      </c>
      <c r="G3" s="12">
        <f>(F3/F$12)*100</f>
        <v>1.3896408590507128</v>
      </c>
      <c r="H3" s="11">
        <f>UG!H3+GR!H3</f>
        <v>66</v>
      </c>
      <c r="I3" s="12">
        <f>(H3/H$12)*100</f>
        <v>1.245753114382786</v>
      </c>
      <c r="J3" s="11">
        <f>UG!J3+GR!J3</f>
        <v>64</v>
      </c>
      <c r="K3" s="12">
        <f>(J3/J$12)*100</f>
        <v>1.3250517598343685</v>
      </c>
      <c r="L3" s="11">
        <f>UG!L3+GR!L3</f>
        <v>72</v>
      </c>
      <c r="M3" s="12">
        <f>(L3/L$12)*100</f>
        <v>1.4894497310715764</v>
      </c>
      <c r="N3" s="11">
        <f>UG!N3+GR!N3</f>
        <v>78</v>
      </c>
      <c r="O3" s="12">
        <f>(N3/N$12)*100</f>
        <v>1.570996978851964</v>
      </c>
    </row>
    <row r="4" spans="1:15" ht="17.25" customHeight="1" x14ac:dyDescent="0.15">
      <c r="C4" s="9" t="s">
        <v>16</v>
      </c>
      <c r="D4" s="11">
        <f>UG!D4+GR!D4</f>
        <v>777</v>
      </c>
      <c r="E4" s="12">
        <f t="shared" ref="E4:E12" si="0">(D4/D$12)*100</f>
        <v>13.151658767772512</v>
      </c>
      <c r="F4" s="11">
        <f>UG!F4+GR!F4</f>
        <v>759</v>
      </c>
      <c r="G4" s="12">
        <f t="shared" ref="G4:G12" si="1">(F4/F$12)*100</f>
        <v>13.697888467785599</v>
      </c>
      <c r="H4" s="11">
        <f>UG!H4+GR!H4</f>
        <v>771</v>
      </c>
      <c r="I4" s="12">
        <f t="shared" ref="I4:I12" si="2">(H4/H$12)*100</f>
        <v>14.552661381653454</v>
      </c>
      <c r="J4" s="11">
        <f>UG!J4+GR!J4</f>
        <v>678</v>
      </c>
      <c r="K4" s="12">
        <f t="shared" ref="K4:K12" si="3">(J4/J$12)*100</f>
        <v>14.037267080745341</v>
      </c>
      <c r="L4" s="11">
        <f>UG!L4+GR!L4</f>
        <v>722</v>
      </c>
      <c r="M4" s="12">
        <f t="shared" ref="M4:M12" si="4">(L4/L$12)*100</f>
        <v>14.935870914356641</v>
      </c>
      <c r="N4" s="11">
        <f>UG!N4+GR!N4</f>
        <v>833</v>
      </c>
      <c r="O4" s="12">
        <f t="shared" ref="O4:O12" si="5">(N4/N$12)*100</f>
        <v>16.777442094662639</v>
      </c>
    </row>
    <row r="5" spans="1:15" ht="17.25" customHeight="1" x14ac:dyDescent="0.15">
      <c r="C5" s="9" t="s">
        <v>11</v>
      </c>
      <c r="D5" s="11">
        <f>UG!D5+GR!D5</f>
        <v>5</v>
      </c>
      <c r="E5" s="12">
        <f t="shared" si="0"/>
        <v>8.4631008801624927E-2</v>
      </c>
      <c r="F5" s="11">
        <f>UG!F5+GR!F5</f>
        <v>7</v>
      </c>
      <c r="G5" s="12">
        <f t="shared" si="1"/>
        <v>0.12633098718642843</v>
      </c>
      <c r="H5" s="11">
        <f>UG!H5+GR!H5</f>
        <v>8</v>
      </c>
      <c r="I5" s="12">
        <f t="shared" si="2"/>
        <v>0.15100037750094375</v>
      </c>
      <c r="J5" s="11">
        <f>UG!J5+GR!J5</f>
        <v>5</v>
      </c>
      <c r="K5" s="12">
        <f t="shared" si="3"/>
        <v>0.10351966873706005</v>
      </c>
      <c r="L5" s="11">
        <f>UG!L5+GR!L5</f>
        <v>5</v>
      </c>
      <c r="M5" s="12">
        <f t="shared" si="4"/>
        <v>0.1034340091021928</v>
      </c>
      <c r="N5" s="11">
        <f>UG!N5+GR!N5</f>
        <v>7</v>
      </c>
      <c r="O5" s="12">
        <f t="shared" si="5"/>
        <v>0.14098690835850958</v>
      </c>
    </row>
    <row r="6" spans="1:15" ht="17.25" customHeight="1" x14ac:dyDescent="0.15">
      <c r="C6" s="9" t="s">
        <v>17</v>
      </c>
      <c r="D6" s="11">
        <f>UG!D6+GR!D6</f>
        <v>291</v>
      </c>
      <c r="E6" s="12">
        <f t="shared" si="0"/>
        <v>4.9255247122545693</v>
      </c>
      <c r="F6" s="11">
        <f>UG!F6+GR!F6</f>
        <v>269</v>
      </c>
      <c r="G6" s="12">
        <f t="shared" si="1"/>
        <v>4.8547193647356073</v>
      </c>
      <c r="H6" s="11">
        <f>UG!H6+GR!H6</f>
        <v>270</v>
      </c>
      <c r="I6" s="12">
        <f t="shared" si="2"/>
        <v>5.0962627406568517</v>
      </c>
      <c r="J6" s="11">
        <f>UG!J6+GR!J6</f>
        <v>263</v>
      </c>
      <c r="K6" s="12">
        <f t="shared" si="3"/>
        <v>5.4451345755693579</v>
      </c>
      <c r="L6" s="11">
        <f>UG!L6+GR!L6</f>
        <v>289</v>
      </c>
      <c r="M6" s="12">
        <f t="shared" si="4"/>
        <v>5.9784857261067446</v>
      </c>
      <c r="N6" s="11">
        <f>UG!N6+GR!N6</f>
        <v>275</v>
      </c>
      <c r="O6" s="12">
        <f t="shared" si="5"/>
        <v>5.5387713997985903</v>
      </c>
    </row>
    <row r="7" spans="1:15" ht="17.25" customHeight="1" x14ac:dyDescent="0.15">
      <c r="C7" s="9" t="s">
        <v>12</v>
      </c>
      <c r="D7" s="11">
        <f>UG!D7+GR!D7</f>
        <v>701</v>
      </c>
      <c r="E7" s="12">
        <f t="shared" si="0"/>
        <v>11.865267433987812</v>
      </c>
      <c r="F7" s="11">
        <f>UG!F7+GR!F7</f>
        <v>648</v>
      </c>
      <c r="G7" s="12">
        <f t="shared" si="1"/>
        <v>11.694639956686519</v>
      </c>
      <c r="H7" s="11">
        <f>UG!H7+GR!H7</f>
        <v>616</v>
      </c>
      <c r="I7" s="12">
        <f t="shared" si="2"/>
        <v>11.62702906757267</v>
      </c>
      <c r="J7" s="11">
        <f>UG!J7+GR!J7</f>
        <v>572</v>
      </c>
      <c r="K7" s="12">
        <f t="shared" si="3"/>
        <v>11.842650103519668</v>
      </c>
      <c r="L7" s="11">
        <f>UG!L7+GR!L7</f>
        <v>614</v>
      </c>
      <c r="M7" s="12">
        <f t="shared" si="4"/>
        <v>12.701696317749276</v>
      </c>
      <c r="N7" s="11">
        <f>UG!N7+GR!N7</f>
        <v>631</v>
      </c>
      <c r="O7" s="12">
        <f t="shared" si="5"/>
        <v>12.70896273917422</v>
      </c>
    </row>
    <row r="8" spans="1:15" ht="17.25" customHeight="1" x14ac:dyDescent="0.15">
      <c r="C8" s="9" t="s">
        <v>13</v>
      </c>
      <c r="D8" s="11">
        <f>UG!D8+GR!D8</f>
        <v>7</v>
      </c>
      <c r="E8" s="12">
        <f t="shared" si="0"/>
        <v>0.11848341232227488</v>
      </c>
      <c r="F8" s="11">
        <f>UG!F8+GR!F8</f>
        <v>4</v>
      </c>
      <c r="G8" s="12">
        <f t="shared" si="1"/>
        <v>7.2189135535101964E-2</v>
      </c>
      <c r="H8" s="11">
        <f>UG!H8+GR!H8</f>
        <v>4</v>
      </c>
      <c r="I8" s="12">
        <f t="shared" si="2"/>
        <v>7.5500188750471875E-2</v>
      </c>
      <c r="J8" s="11">
        <f>UG!J8+GR!J8</f>
        <v>3</v>
      </c>
      <c r="K8" s="12">
        <f t="shared" si="3"/>
        <v>6.2111801242236024E-2</v>
      </c>
      <c r="L8" s="11">
        <f>UG!L8+GR!L8</f>
        <v>2</v>
      </c>
      <c r="M8" s="12">
        <f t="shared" si="4"/>
        <v>4.1373603640877117E-2</v>
      </c>
      <c r="N8" s="11">
        <f>UG!N8+GR!N8</f>
        <v>1</v>
      </c>
      <c r="O8" s="12">
        <f t="shared" si="5"/>
        <v>2.014098690835851E-2</v>
      </c>
    </row>
    <row r="9" spans="1:15" ht="17.25" customHeight="1" x14ac:dyDescent="0.15">
      <c r="C9" s="9" t="s">
        <v>14</v>
      </c>
      <c r="D9" s="11">
        <f>UG!D9+GR!D9</f>
        <v>3681</v>
      </c>
      <c r="E9" s="12">
        <f t="shared" si="0"/>
        <v>62.305348679756264</v>
      </c>
      <c r="F9" s="11">
        <f>UG!F9+GR!F9</f>
        <v>3418</v>
      </c>
      <c r="G9" s="12">
        <f t="shared" si="1"/>
        <v>61.685616314744628</v>
      </c>
      <c r="H9" s="11">
        <f>UG!H9+GR!H9</f>
        <v>3242</v>
      </c>
      <c r="I9" s="12">
        <f t="shared" si="2"/>
        <v>61.192902982257458</v>
      </c>
      <c r="J9" s="11">
        <f>UG!J9+GR!J9</f>
        <v>2935</v>
      </c>
      <c r="K9" s="12">
        <f t="shared" si="3"/>
        <v>60.766045548654247</v>
      </c>
      <c r="L9" s="11">
        <f>UG!L9+GR!L9</f>
        <v>2855</v>
      </c>
      <c r="M9" s="12">
        <f t="shared" si="4"/>
        <v>59.060819197352089</v>
      </c>
      <c r="N9" s="11">
        <f>UG!N9+GR!N9</f>
        <v>2867</v>
      </c>
      <c r="O9" s="12">
        <f t="shared" si="5"/>
        <v>57.744209466263854</v>
      </c>
    </row>
    <row r="10" spans="1:15" ht="17.25" customHeight="1" x14ac:dyDescent="0.15">
      <c r="C10" s="9" t="s">
        <v>15</v>
      </c>
      <c r="D10" s="11">
        <f>UG!D10+GR!D10</f>
        <v>170</v>
      </c>
      <c r="E10" s="12">
        <f t="shared" si="0"/>
        <v>2.877454299255247</v>
      </c>
      <c r="F10" s="11">
        <f>UG!F10+GR!F10</f>
        <v>174</v>
      </c>
      <c r="G10" s="12">
        <f t="shared" si="1"/>
        <v>3.140227395776936</v>
      </c>
      <c r="H10" s="11">
        <f>UG!H10+GR!H10</f>
        <v>164</v>
      </c>
      <c r="I10" s="12">
        <f t="shared" si="2"/>
        <v>3.095507738769347</v>
      </c>
      <c r="J10" s="11">
        <f>UG!J10+GR!J10</f>
        <v>170</v>
      </c>
      <c r="K10" s="12">
        <f t="shared" si="3"/>
        <v>3.5196687370600417</v>
      </c>
      <c r="L10" s="11">
        <f>UG!L10+GR!L10</f>
        <v>159</v>
      </c>
      <c r="M10" s="12">
        <f t="shared" si="4"/>
        <v>3.2892014894497312</v>
      </c>
      <c r="N10" s="11">
        <f>UG!N10+GR!N10</f>
        <v>139</v>
      </c>
      <c r="O10" s="12">
        <f t="shared" si="5"/>
        <v>2.7995971802618329</v>
      </c>
    </row>
    <row r="11" spans="1:15" ht="17.25" customHeight="1" x14ac:dyDescent="0.15">
      <c r="C11" s="9" t="s">
        <v>18</v>
      </c>
      <c r="D11" s="11">
        <f>UG!D11+GR!D11</f>
        <v>188</v>
      </c>
      <c r="E11" s="12">
        <f t="shared" si="0"/>
        <v>3.1821259309410967</v>
      </c>
      <c r="F11" s="11">
        <f>UG!F11+GR!F11</f>
        <v>185</v>
      </c>
      <c r="G11" s="12">
        <f t="shared" si="1"/>
        <v>3.3387475184984661</v>
      </c>
      <c r="H11" s="11">
        <f>UG!H11+GR!H11</f>
        <v>157</v>
      </c>
      <c r="I11" s="12">
        <f t="shared" si="2"/>
        <v>2.9633824084560212</v>
      </c>
      <c r="J11" s="11">
        <f>UG!J11+GR!J11</f>
        <v>140</v>
      </c>
      <c r="K11" s="12">
        <f t="shared" si="3"/>
        <v>2.8985507246376812</v>
      </c>
      <c r="L11" s="11">
        <f>UG!L11+GR!L11</f>
        <v>116</v>
      </c>
      <c r="M11" s="12">
        <f t="shared" si="4"/>
        <v>2.3996690111708729</v>
      </c>
      <c r="N11" s="11">
        <f>UG!N11+GR!N11</f>
        <v>134</v>
      </c>
      <c r="O11" s="12">
        <f t="shared" si="5"/>
        <v>2.6988922457200406</v>
      </c>
    </row>
    <row r="12" spans="1:15" ht="17.25" customHeight="1" x14ac:dyDescent="0.15">
      <c r="C12" s="9" t="s">
        <v>6</v>
      </c>
      <c r="D12" s="11">
        <f>SUM(D3:D11)</f>
        <v>5908</v>
      </c>
      <c r="E12" s="12">
        <f t="shared" si="0"/>
        <v>100</v>
      </c>
      <c r="F12" s="11">
        <f>SUM(F3:F11)</f>
        <v>5541</v>
      </c>
      <c r="G12" s="12">
        <f t="shared" si="1"/>
        <v>100</v>
      </c>
      <c r="H12" s="11">
        <f>SUM(H3:H11)</f>
        <v>5298</v>
      </c>
      <c r="I12" s="12">
        <f t="shared" si="2"/>
        <v>100</v>
      </c>
      <c r="J12" s="11">
        <f>SUM(J3:J11)</f>
        <v>4830</v>
      </c>
      <c r="K12" s="12">
        <f t="shared" si="3"/>
        <v>100</v>
      </c>
      <c r="L12" s="11">
        <f>SUM(L3:L11)</f>
        <v>4834</v>
      </c>
      <c r="M12" s="12">
        <f t="shared" si="4"/>
        <v>100</v>
      </c>
      <c r="N12" s="11">
        <f>SUM(N3:N11)</f>
        <v>4965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UG!D14+GR!D14</f>
        <v>78</v>
      </c>
      <c r="E14" s="15">
        <f t="shared" ref="E14:E23" si="6">(D14/D$23)*100</f>
        <v>1.3189042948934731</v>
      </c>
      <c r="F14" s="14">
        <f>UG!F14+GR!F14</f>
        <v>102</v>
      </c>
      <c r="G14" s="15">
        <f t="shared" ref="G14:G23" si="7">(F14/F$23)*100</f>
        <v>1.8172100481026188</v>
      </c>
      <c r="H14" s="14">
        <f>UG!H14+GR!H14</f>
        <v>92</v>
      </c>
      <c r="I14" s="15">
        <f t="shared" ref="I14:I23" si="8">(H14/H$23)*100</f>
        <v>1.7183414269704895</v>
      </c>
      <c r="J14" s="14">
        <f>UG!J14+GR!J14</f>
        <v>92</v>
      </c>
      <c r="K14" s="15">
        <f t="shared" ref="K14:K23" si="9">(J14/J$23)*100</f>
        <v>1.9075264358283228</v>
      </c>
      <c r="L14" s="14">
        <f>UG!L14+GR!L14</f>
        <v>94</v>
      </c>
      <c r="M14" s="15">
        <f t="shared" ref="M14:M23" si="10">(L14/L$23)*100</f>
        <v>2.0284851100561068</v>
      </c>
      <c r="N14" s="14">
        <f>UG!N14+GR!N14</f>
        <v>105</v>
      </c>
      <c r="O14" s="15">
        <f t="shared" ref="O14:O23" si="11">(N14/N$23)*100</f>
        <v>2.2119233199915733</v>
      </c>
    </row>
    <row r="15" spans="1:15" ht="17.25" customHeight="1" x14ac:dyDescent="0.15">
      <c r="C15" s="9" t="s">
        <v>16</v>
      </c>
      <c r="D15" s="11">
        <f>UG!D15+GR!D15</f>
        <v>958</v>
      </c>
      <c r="E15" s="12">
        <f t="shared" si="6"/>
        <v>16.198850185999326</v>
      </c>
      <c r="F15" s="11">
        <f>UG!F15+GR!F15</f>
        <v>941</v>
      </c>
      <c r="G15" s="12">
        <f t="shared" si="7"/>
        <v>16.764653482985924</v>
      </c>
      <c r="H15" s="11">
        <f>UG!H15+GR!H15</f>
        <v>906</v>
      </c>
      <c r="I15" s="12">
        <f t="shared" si="8"/>
        <v>16.921927530818078</v>
      </c>
      <c r="J15" s="11">
        <f>UG!J15+GR!J15</f>
        <v>866</v>
      </c>
      <c r="K15" s="12">
        <f t="shared" si="9"/>
        <v>17.955629276383995</v>
      </c>
      <c r="L15" s="11">
        <f>UG!L15+GR!L15</f>
        <v>880</v>
      </c>
      <c r="M15" s="12">
        <f t="shared" si="10"/>
        <v>18.990073370738024</v>
      </c>
      <c r="N15" s="11">
        <f>UG!N15+GR!N15</f>
        <v>1008</v>
      </c>
      <c r="O15" s="12">
        <f t="shared" si="11"/>
        <v>21.234463871919107</v>
      </c>
    </row>
    <row r="16" spans="1:15" ht="17.25" customHeight="1" x14ac:dyDescent="0.15">
      <c r="C16" s="9" t="s">
        <v>11</v>
      </c>
      <c r="D16" s="11">
        <f>UG!D16+GR!D16</f>
        <v>7</v>
      </c>
      <c r="E16" s="12">
        <f t="shared" si="6"/>
        <v>0.11836320595197836</v>
      </c>
      <c r="F16" s="11">
        <f>UG!F16+GR!F16</f>
        <v>3</v>
      </c>
      <c r="G16" s="12">
        <f t="shared" si="7"/>
        <v>5.3447354355959376E-2</v>
      </c>
      <c r="H16" s="11">
        <f>UG!H16+GR!H16</f>
        <v>3</v>
      </c>
      <c r="I16" s="12">
        <f t="shared" si="8"/>
        <v>5.6032872618602916E-2</v>
      </c>
      <c r="J16" s="11">
        <f>UG!J16+GR!J16</f>
        <v>2</v>
      </c>
      <c r="K16" s="12">
        <f t="shared" si="9"/>
        <v>4.1467965996267883E-2</v>
      </c>
      <c r="L16" s="11">
        <f>UG!L16+GR!L16</f>
        <v>4</v>
      </c>
      <c r="M16" s="12">
        <f t="shared" si="10"/>
        <v>8.6318515321536476E-2</v>
      </c>
      <c r="N16" s="11">
        <f>UG!N16+GR!N16</f>
        <v>2</v>
      </c>
      <c r="O16" s="12">
        <f t="shared" si="11"/>
        <v>4.2131872761744259E-2</v>
      </c>
    </row>
    <row r="17" spans="2:15" ht="17.25" customHeight="1" x14ac:dyDescent="0.15">
      <c r="C17" s="9" t="s">
        <v>17</v>
      </c>
      <c r="D17" s="11">
        <f>UG!D17+GR!D17</f>
        <v>224</v>
      </c>
      <c r="E17" s="12">
        <f t="shared" si="6"/>
        <v>3.7876225904633074</v>
      </c>
      <c r="F17" s="11">
        <f>UG!F17+GR!F17</f>
        <v>209</v>
      </c>
      <c r="G17" s="12">
        <f t="shared" si="7"/>
        <v>3.7234990201318365</v>
      </c>
      <c r="H17" s="11">
        <f>UG!H17+GR!H17</f>
        <v>217</v>
      </c>
      <c r="I17" s="12">
        <f t="shared" si="8"/>
        <v>4.0530444527456106</v>
      </c>
      <c r="J17" s="11">
        <f>UG!J17+GR!J17</f>
        <v>195</v>
      </c>
      <c r="K17" s="12">
        <f t="shared" si="9"/>
        <v>4.0431266846361185</v>
      </c>
      <c r="L17" s="11">
        <f>UG!L17+GR!L17</f>
        <v>202</v>
      </c>
      <c r="M17" s="12">
        <f t="shared" si="10"/>
        <v>4.3590850237375918</v>
      </c>
      <c r="N17" s="11">
        <f>UG!N17+GR!N17</f>
        <v>197</v>
      </c>
      <c r="O17" s="12">
        <f t="shared" si="11"/>
        <v>4.1499894670318094</v>
      </c>
    </row>
    <row r="18" spans="2:15" ht="17.25" customHeight="1" x14ac:dyDescent="0.15">
      <c r="C18" s="9" t="s">
        <v>12</v>
      </c>
      <c r="D18" s="11">
        <f>UG!D18+GR!D18</f>
        <v>690</v>
      </c>
      <c r="E18" s="12">
        <f t="shared" si="6"/>
        <v>11.667230300980725</v>
      </c>
      <c r="F18" s="11">
        <f>UG!F18+GR!F18</f>
        <v>667</v>
      </c>
      <c r="G18" s="12">
        <f t="shared" si="7"/>
        <v>11.883128451808302</v>
      </c>
      <c r="H18" s="11">
        <f>UG!H18+GR!H18</f>
        <v>644</v>
      </c>
      <c r="I18" s="12">
        <f t="shared" si="8"/>
        <v>12.028389988793425</v>
      </c>
      <c r="J18" s="11">
        <f>UG!J18+GR!J18</f>
        <v>587</v>
      </c>
      <c r="K18" s="12">
        <f t="shared" si="9"/>
        <v>12.170848019904623</v>
      </c>
      <c r="L18" s="11">
        <f>UG!L18+GR!L18</f>
        <v>560</v>
      </c>
      <c r="M18" s="12">
        <f t="shared" si="10"/>
        <v>12.084592145015106</v>
      </c>
      <c r="N18" s="11">
        <f>UG!N18+GR!N18</f>
        <v>597</v>
      </c>
      <c r="O18" s="12">
        <f t="shared" si="11"/>
        <v>12.576364019380662</v>
      </c>
    </row>
    <row r="19" spans="2:15" ht="17.25" customHeight="1" x14ac:dyDescent="0.15">
      <c r="C19" s="9" t="s">
        <v>13</v>
      </c>
      <c r="D19" s="11">
        <f>UG!D19+GR!D19</f>
        <v>5</v>
      </c>
      <c r="E19" s="12">
        <f t="shared" si="6"/>
        <v>8.4545147108555971E-2</v>
      </c>
      <c r="F19" s="11">
        <f>UG!F19+GR!F19</f>
        <v>7</v>
      </c>
      <c r="G19" s="12">
        <f t="shared" si="7"/>
        <v>0.12471049349723855</v>
      </c>
      <c r="H19" s="11">
        <f>UG!H19+GR!H19</f>
        <v>6</v>
      </c>
      <c r="I19" s="12">
        <f t="shared" si="8"/>
        <v>0.11206574523720583</v>
      </c>
      <c r="J19" s="11">
        <f>UG!J19+GR!J19</f>
        <v>4</v>
      </c>
      <c r="K19" s="12">
        <f t="shared" si="9"/>
        <v>8.2935931992535766E-2</v>
      </c>
      <c r="L19" s="11">
        <f>UG!L19+GR!L19</f>
        <v>6</v>
      </c>
      <c r="M19" s="12">
        <f t="shared" si="10"/>
        <v>0.1294777729823047</v>
      </c>
      <c r="N19" s="11">
        <f>UG!N19+GR!N19</f>
        <v>2</v>
      </c>
      <c r="O19" s="12">
        <f t="shared" si="11"/>
        <v>4.2131872761744259E-2</v>
      </c>
    </row>
    <row r="20" spans="2:15" ht="17.25" customHeight="1" x14ac:dyDescent="0.15">
      <c r="C20" s="9" t="s">
        <v>14</v>
      </c>
      <c r="D20" s="11">
        <f>UG!D20+GR!D20</f>
        <v>3599</v>
      </c>
      <c r="E20" s="12">
        <f t="shared" si="6"/>
        <v>60.855596888738582</v>
      </c>
      <c r="F20" s="11">
        <f>UG!F20+GR!F20</f>
        <v>3336</v>
      </c>
      <c r="G20" s="12">
        <f t="shared" si="7"/>
        <v>59.433458043826825</v>
      </c>
      <c r="H20" s="11">
        <f>UG!H20+GR!H20</f>
        <v>3171</v>
      </c>
      <c r="I20" s="12">
        <f t="shared" si="8"/>
        <v>59.226746357863277</v>
      </c>
      <c r="J20" s="11">
        <f>UG!J20+GR!J20</f>
        <v>2810</v>
      </c>
      <c r="K20" s="12">
        <f t="shared" si="9"/>
        <v>58.262492224756379</v>
      </c>
      <c r="L20" s="11">
        <f>UG!L20+GR!L20</f>
        <v>2659</v>
      </c>
      <c r="M20" s="12">
        <f t="shared" si="10"/>
        <v>57.380233059991369</v>
      </c>
      <c r="N20" s="11">
        <f>UG!N20+GR!N20</f>
        <v>2581</v>
      </c>
      <c r="O20" s="12">
        <f t="shared" si="11"/>
        <v>54.371181799030964</v>
      </c>
    </row>
    <row r="21" spans="2:15" ht="17.25" customHeight="1" x14ac:dyDescent="0.15">
      <c r="C21" s="9" t="s">
        <v>15</v>
      </c>
      <c r="D21" s="11">
        <f>UG!D21+GR!D21</f>
        <v>189</v>
      </c>
      <c r="E21" s="12">
        <f t="shared" si="6"/>
        <v>3.1958065607034154</v>
      </c>
      <c r="F21" s="11">
        <f>UG!F21+GR!F21</f>
        <v>189</v>
      </c>
      <c r="G21" s="12">
        <f t="shared" si="7"/>
        <v>3.3671833244254405</v>
      </c>
      <c r="H21" s="11">
        <f>UG!H21+GR!H21</f>
        <v>171</v>
      </c>
      <c r="I21" s="12">
        <f t="shared" si="8"/>
        <v>3.1938737392603658</v>
      </c>
      <c r="J21" s="11">
        <f>UG!J21+GR!J21</f>
        <v>160</v>
      </c>
      <c r="K21" s="12">
        <f t="shared" si="9"/>
        <v>3.3174372797014309</v>
      </c>
      <c r="L21" s="11">
        <f>UG!L21+GR!L21</f>
        <v>160</v>
      </c>
      <c r="M21" s="12">
        <f t="shared" si="10"/>
        <v>3.4527406128614588</v>
      </c>
      <c r="N21" s="11">
        <f>UG!N21+GR!N21</f>
        <v>152</v>
      </c>
      <c r="O21" s="12">
        <f t="shared" si="11"/>
        <v>3.2020223298925634</v>
      </c>
    </row>
    <row r="22" spans="2:15" ht="17.25" customHeight="1" x14ac:dyDescent="0.15">
      <c r="C22" s="9" t="s">
        <v>18</v>
      </c>
      <c r="D22" s="11">
        <f>UG!D22+GR!D22</f>
        <v>164</v>
      </c>
      <c r="E22" s="12">
        <f t="shared" si="6"/>
        <v>2.7730808251606356</v>
      </c>
      <c r="F22" s="11">
        <f>UG!F22+GR!F22</f>
        <v>159</v>
      </c>
      <c r="G22" s="12">
        <f t="shared" si="7"/>
        <v>2.8327097808658475</v>
      </c>
      <c r="H22" s="11">
        <f>UG!H22+GR!H22</f>
        <v>144</v>
      </c>
      <c r="I22" s="12">
        <f t="shared" si="8"/>
        <v>2.6895778856929398</v>
      </c>
      <c r="J22" s="11">
        <f>UG!J22+GR!J22</f>
        <v>107</v>
      </c>
      <c r="K22" s="12">
        <f t="shared" si="9"/>
        <v>2.2185361808003319</v>
      </c>
      <c r="L22" s="11">
        <f>UG!L22+GR!L22</f>
        <v>69</v>
      </c>
      <c r="M22" s="12">
        <f t="shared" si="10"/>
        <v>1.4889943892965041</v>
      </c>
      <c r="N22" s="11">
        <f>UG!N22+GR!N22</f>
        <v>103</v>
      </c>
      <c r="O22" s="12">
        <f t="shared" si="11"/>
        <v>2.1697914472298292</v>
      </c>
    </row>
    <row r="23" spans="2:15" ht="17.25" customHeight="1" x14ac:dyDescent="0.15">
      <c r="C23" s="9" t="s">
        <v>6</v>
      </c>
      <c r="D23" s="11">
        <f>SUM(D14:D22)</f>
        <v>5914</v>
      </c>
      <c r="E23" s="12">
        <f t="shared" si="6"/>
        <v>100</v>
      </c>
      <c r="F23" s="11">
        <f>SUM(F14:F22)</f>
        <v>5613</v>
      </c>
      <c r="G23" s="12">
        <f t="shared" si="7"/>
        <v>100</v>
      </c>
      <c r="H23" s="11">
        <f>SUM(H14:H22)</f>
        <v>5354</v>
      </c>
      <c r="I23" s="12">
        <f t="shared" si="8"/>
        <v>100</v>
      </c>
      <c r="J23" s="11">
        <f>SUM(J14:J22)</f>
        <v>4823</v>
      </c>
      <c r="K23" s="12">
        <f t="shared" si="9"/>
        <v>100</v>
      </c>
      <c r="L23" s="11">
        <f>SUM(L14:L22)</f>
        <v>4634</v>
      </c>
      <c r="M23" s="12">
        <f t="shared" si="10"/>
        <v>100</v>
      </c>
      <c r="N23" s="11">
        <f>SUM(N14:N22)</f>
        <v>4747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166</v>
      </c>
      <c r="E25" s="15">
        <f t="shared" ref="E25:E33" si="13">(D25/D$34)*100</f>
        <v>1.4041617323633904</v>
      </c>
      <c r="F25" s="14">
        <f t="shared" ref="F25:H25" si="14">SUM(F3,F14)</f>
        <v>179</v>
      </c>
      <c r="G25" s="15">
        <f t="shared" ref="G25:G33" si="15">(F25/F$34)*100</f>
        <v>1.6048054509592971</v>
      </c>
      <c r="H25" s="14">
        <f t="shared" si="14"/>
        <v>158</v>
      </c>
      <c r="I25" s="15">
        <f t="shared" ref="I25:I33" si="16">(H25/H$34)*100</f>
        <v>1.4832895230942547</v>
      </c>
      <c r="J25" s="14">
        <f t="shared" ref="J25:L25" si="17">SUM(J3,J14)</f>
        <v>156</v>
      </c>
      <c r="K25" s="15">
        <f t="shared" ref="K25:K33" si="18">(J25/J$34)*100</f>
        <v>1.6160779032425152</v>
      </c>
      <c r="L25" s="14">
        <f t="shared" si="17"/>
        <v>166</v>
      </c>
      <c r="M25" s="15">
        <f t="shared" ref="M25:M33" si="19">(L25/L$34)*100</f>
        <v>1.7532741867342629</v>
      </c>
      <c r="N25" s="14">
        <f t="shared" ref="N25" si="20">SUM(N3,N14)</f>
        <v>183</v>
      </c>
      <c r="O25" s="15">
        <f t="shared" ref="O25:O33" si="21">(N25/N$34)*100</f>
        <v>1.8842668863261944</v>
      </c>
    </row>
    <row r="26" spans="2:15" ht="17.25" customHeight="1" x14ac:dyDescent="0.15">
      <c r="C26" s="9" t="s">
        <v>16</v>
      </c>
      <c r="D26" s="11">
        <f t="shared" ref="D26" si="22">SUM(D4,D15)</f>
        <v>1735</v>
      </c>
      <c r="E26" s="12">
        <f t="shared" si="13"/>
        <v>14.676027744882422</v>
      </c>
      <c r="F26" s="11">
        <f t="shared" ref="F26:H26" si="23">SUM(F4,F15)</f>
        <v>1700</v>
      </c>
      <c r="G26" s="12">
        <f t="shared" si="15"/>
        <v>15.241169087322934</v>
      </c>
      <c r="H26" s="11">
        <f t="shared" si="23"/>
        <v>1677</v>
      </c>
      <c r="I26" s="12">
        <f t="shared" si="16"/>
        <v>15.74352234322193</v>
      </c>
      <c r="J26" s="11">
        <f t="shared" ref="J26:L26" si="24">SUM(J4,J15)</f>
        <v>1544</v>
      </c>
      <c r="K26" s="12">
        <f t="shared" si="18"/>
        <v>15.995027452605406</v>
      </c>
      <c r="L26" s="11">
        <f t="shared" si="24"/>
        <v>1602</v>
      </c>
      <c r="M26" s="12">
        <f t="shared" si="19"/>
        <v>16.920152091254753</v>
      </c>
      <c r="N26" s="11">
        <f t="shared" ref="N26" si="25">SUM(N4,N15)</f>
        <v>1841</v>
      </c>
      <c r="O26" s="12">
        <f t="shared" si="21"/>
        <v>18.955930807248762</v>
      </c>
    </row>
    <row r="27" spans="2:15" ht="17.25" customHeight="1" x14ac:dyDescent="0.15">
      <c r="C27" s="9" t="s">
        <v>11</v>
      </c>
      <c r="D27" s="11">
        <f t="shared" ref="D27" si="26">SUM(D5,D16)</f>
        <v>12</v>
      </c>
      <c r="E27" s="12">
        <f t="shared" si="13"/>
        <v>0.10150566739976315</v>
      </c>
      <c r="F27" s="11">
        <f t="shared" ref="F27:H27" si="27">SUM(F5,F16)</f>
        <v>10</v>
      </c>
      <c r="G27" s="12">
        <f t="shared" si="15"/>
        <v>8.9653935807781956E-2</v>
      </c>
      <c r="H27" s="11">
        <f t="shared" si="27"/>
        <v>11</v>
      </c>
      <c r="I27" s="12">
        <f t="shared" si="16"/>
        <v>0.10326699211415696</v>
      </c>
      <c r="J27" s="11">
        <f t="shared" ref="J27:L27" si="28">SUM(J5,J16)</f>
        <v>7</v>
      </c>
      <c r="K27" s="12">
        <f t="shared" si="18"/>
        <v>7.2516316171138503E-2</v>
      </c>
      <c r="L27" s="11">
        <f t="shared" si="28"/>
        <v>9</v>
      </c>
      <c r="M27" s="12">
        <f t="shared" si="19"/>
        <v>9.5057034220532313E-2</v>
      </c>
      <c r="N27" s="11">
        <f t="shared" ref="N27" si="29">SUM(N5,N16)</f>
        <v>9</v>
      </c>
      <c r="O27" s="12">
        <f t="shared" si="21"/>
        <v>9.2668863261943984E-2</v>
      </c>
    </row>
    <row r="28" spans="2:15" ht="17.25" customHeight="1" x14ac:dyDescent="0.15">
      <c r="C28" s="9" t="s">
        <v>17</v>
      </c>
      <c r="D28" s="11">
        <f t="shared" ref="D28" si="30">SUM(D6,D17)</f>
        <v>515</v>
      </c>
      <c r="E28" s="12">
        <f t="shared" si="13"/>
        <v>4.3562848925731688</v>
      </c>
      <c r="F28" s="11">
        <f t="shared" ref="F28:H28" si="31">SUM(F6,F17)</f>
        <v>478</v>
      </c>
      <c r="G28" s="12">
        <f t="shared" si="15"/>
        <v>4.2854581316119775</v>
      </c>
      <c r="H28" s="11">
        <f t="shared" si="31"/>
        <v>487</v>
      </c>
      <c r="I28" s="12">
        <f t="shared" si="16"/>
        <v>4.5719113781449492</v>
      </c>
      <c r="J28" s="11">
        <f t="shared" ref="J28:L28" si="32">SUM(J6,J17)</f>
        <v>458</v>
      </c>
      <c r="K28" s="12">
        <f t="shared" si="18"/>
        <v>4.7446389723402049</v>
      </c>
      <c r="L28" s="11">
        <f t="shared" si="32"/>
        <v>491</v>
      </c>
      <c r="M28" s="12">
        <f t="shared" si="19"/>
        <v>5.1858893113645967</v>
      </c>
      <c r="N28" s="11">
        <f t="shared" ref="N28" si="33">SUM(N6,N17)</f>
        <v>472</v>
      </c>
      <c r="O28" s="12">
        <f t="shared" si="21"/>
        <v>4.8599670510708401</v>
      </c>
    </row>
    <row r="29" spans="2:15" ht="17.25" customHeight="1" x14ac:dyDescent="0.15">
      <c r="C29" s="9" t="s">
        <v>12</v>
      </c>
      <c r="D29" s="11">
        <f t="shared" ref="D29" si="34">SUM(D7,D18)</f>
        <v>1391</v>
      </c>
      <c r="E29" s="12">
        <f t="shared" si="13"/>
        <v>11.766198612755879</v>
      </c>
      <c r="F29" s="11">
        <f t="shared" ref="F29:H29" si="35">SUM(F7,F18)</f>
        <v>1315</v>
      </c>
      <c r="G29" s="12">
        <f t="shared" si="15"/>
        <v>11.789492558723328</v>
      </c>
      <c r="H29" s="11">
        <f t="shared" si="35"/>
        <v>1260</v>
      </c>
      <c r="I29" s="12">
        <f t="shared" si="16"/>
        <v>11.828764551257979</v>
      </c>
      <c r="J29" s="11">
        <f t="shared" ref="J29:L29" si="36">SUM(J7,J18)</f>
        <v>1159</v>
      </c>
      <c r="K29" s="12">
        <f t="shared" si="18"/>
        <v>12.006630063192789</v>
      </c>
      <c r="L29" s="11">
        <f t="shared" si="36"/>
        <v>1174</v>
      </c>
      <c r="M29" s="12">
        <f t="shared" si="19"/>
        <v>12.399662019433883</v>
      </c>
      <c r="N29" s="11">
        <f t="shared" ref="N29" si="37">SUM(N7,N18)</f>
        <v>1228</v>
      </c>
      <c r="O29" s="12">
        <f t="shared" si="21"/>
        <v>12.644151565074136</v>
      </c>
    </row>
    <row r="30" spans="2:15" ht="17.25" customHeight="1" x14ac:dyDescent="0.15">
      <c r="C30" s="9" t="s">
        <v>13</v>
      </c>
      <c r="D30" s="11">
        <f t="shared" ref="D30" si="38">SUM(D8,D19)</f>
        <v>12</v>
      </c>
      <c r="E30" s="12">
        <f t="shared" si="13"/>
        <v>0.10150566739976315</v>
      </c>
      <c r="F30" s="11">
        <f t="shared" ref="F30:H30" si="39">SUM(F8,F19)</f>
        <v>11</v>
      </c>
      <c r="G30" s="12">
        <f t="shared" si="15"/>
        <v>9.8619329388560162E-2</v>
      </c>
      <c r="H30" s="11">
        <f t="shared" si="39"/>
        <v>10</v>
      </c>
      <c r="I30" s="12">
        <f t="shared" si="16"/>
        <v>9.3879083740142699E-2</v>
      </c>
      <c r="J30" s="11">
        <f t="shared" ref="J30:L30" si="40">SUM(J8,J19)</f>
        <v>7</v>
      </c>
      <c r="K30" s="12">
        <f t="shared" si="18"/>
        <v>7.2516316171138503E-2</v>
      </c>
      <c r="L30" s="11">
        <f t="shared" si="40"/>
        <v>8</v>
      </c>
      <c r="M30" s="12">
        <f t="shared" si="19"/>
        <v>8.4495141529362064E-2</v>
      </c>
      <c r="N30" s="11">
        <f t="shared" ref="N30" si="41">SUM(N8,N19)</f>
        <v>3</v>
      </c>
      <c r="O30" s="12">
        <f t="shared" si="21"/>
        <v>3.0889621087314661E-2</v>
      </c>
    </row>
    <row r="31" spans="2:15" ht="17.25" customHeight="1" x14ac:dyDescent="0.15">
      <c r="C31" s="9" t="s">
        <v>14</v>
      </c>
      <c r="D31" s="11">
        <f t="shared" ref="D31" si="42">SUM(D9,D20)</f>
        <v>7280</v>
      </c>
      <c r="E31" s="12">
        <f t="shared" si="13"/>
        <v>61.580104889189649</v>
      </c>
      <c r="F31" s="11">
        <f t="shared" ref="F31:H31" si="43">SUM(F9,F20)</f>
        <v>6754</v>
      </c>
      <c r="G31" s="12">
        <f t="shared" si="15"/>
        <v>60.552268244575934</v>
      </c>
      <c r="H31" s="11">
        <f t="shared" si="43"/>
        <v>6413</v>
      </c>
      <c r="I31" s="12">
        <f t="shared" si="16"/>
        <v>60.20465640255351</v>
      </c>
      <c r="J31" s="11">
        <f t="shared" ref="J31:L31" si="44">SUM(J9,J20)</f>
        <v>5745</v>
      </c>
      <c r="K31" s="12">
        <f t="shared" si="18"/>
        <v>59.515176629027245</v>
      </c>
      <c r="L31" s="11">
        <f t="shared" si="44"/>
        <v>5514</v>
      </c>
      <c r="M31" s="12">
        <f t="shared" si="19"/>
        <v>58.238276299112798</v>
      </c>
      <c r="N31" s="11">
        <f t="shared" ref="N31" si="45">SUM(N9,N20)</f>
        <v>5448</v>
      </c>
      <c r="O31" s="12">
        <f t="shared" si="21"/>
        <v>56.095551894563421</v>
      </c>
    </row>
    <row r="32" spans="2:15" ht="17.25" customHeight="1" x14ac:dyDescent="0.15">
      <c r="C32" s="9" t="s">
        <v>15</v>
      </c>
      <c r="D32" s="11">
        <f t="shared" ref="D32" si="46">SUM(D10,D21)</f>
        <v>359</v>
      </c>
      <c r="E32" s="12">
        <f t="shared" si="13"/>
        <v>3.036711216376248</v>
      </c>
      <c r="F32" s="11">
        <f t="shared" ref="F32:H32" si="47">SUM(F10,F21)</f>
        <v>363</v>
      </c>
      <c r="G32" s="12">
        <f t="shared" si="15"/>
        <v>3.2544378698224854</v>
      </c>
      <c r="H32" s="11">
        <f t="shared" si="47"/>
        <v>335</v>
      </c>
      <c r="I32" s="12">
        <f t="shared" si="16"/>
        <v>3.1449493052947801</v>
      </c>
      <c r="J32" s="11">
        <f t="shared" ref="J32:L32" si="48">SUM(J10,J21)</f>
        <v>330</v>
      </c>
      <c r="K32" s="12">
        <f t="shared" si="18"/>
        <v>3.4186263337822438</v>
      </c>
      <c r="L32" s="11">
        <f t="shared" si="48"/>
        <v>319</v>
      </c>
      <c r="M32" s="12">
        <f t="shared" si="19"/>
        <v>3.3692437684833121</v>
      </c>
      <c r="N32" s="11">
        <f t="shared" ref="N32" si="49">SUM(N10,N21)</f>
        <v>291</v>
      </c>
      <c r="O32" s="12">
        <f t="shared" si="21"/>
        <v>2.9962932454695226</v>
      </c>
    </row>
    <row r="33" spans="2:15" ht="17.25" customHeight="1" x14ac:dyDescent="0.15">
      <c r="C33" s="9" t="s">
        <v>18</v>
      </c>
      <c r="D33" s="11">
        <f t="shared" ref="D33" si="50">SUM(D11,D22)</f>
        <v>352</v>
      </c>
      <c r="E33" s="12">
        <f t="shared" si="13"/>
        <v>2.977499577059719</v>
      </c>
      <c r="F33" s="11">
        <f t="shared" ref="F33:H33" si="51">SUM(F11,F22)</f>
        <v>344</v>
      </c>
      <c r="G33" s="12">
        <f t="shared" si="15"/>
        <v>3.0840953917876992</v>
      </c>
      <c r="H33" s="11">
        <f t="shared" si="51"/>
        <v>301</v>
      </c>
      <c r="I33" s="12">
        <f t="shared" si="16"/>
        <v>2.8257604205782951</v>
      </c>
      <c r="J33" s="11">
        <f t="shared" ref="J33:L33" si="52">SUM(J11,J22)</f>
        <v>247</v>
      </c>
      <c r="K33" s="12">
        <f t="shared" si="18"/>
        <v>2.5587900134673158</v>
      </c>
      <c r="L33" s="11">
        <f t="shared" si="52"/>
        <v>185</v>
      </c>
      <c r="M33" s="12">
        <f t="shared" si="19"/>
        <v>1.9539501478664976</v>
      </c>
      <c r="N33" s="11">
        <f t="shared" ref="N33" si="53">SUM(N11,N22)</f>
        <v>237</v>
      </c>
      <c r="O33" s="12">
        <f t="shared" si="21"/>
        <v>2.4402800658978583</v>
      </c>
    </row>
    <row r="34" spans="2:15" ht="17.25" customHeight="1" x14ac:dyDescent="0.15">
      <c r="C34" s="9" t="s">
        <v>6</v>
      </c>
      <c r="D34" s="11">
        <f>SUM(D25:D33)</f>
        <v>11822</v>
      </c>
      <c r="E34" s="12">
        <f>(D34/D$34)*100</f>
        <v>100</v>
      </c>
      <c r="F34" s="11">
        <f>SUM(F25:F33)</f>
        <v>11154</v>
      </c>
      <c r="G34" s="12">
        <f>(F34/F$34)*100</f>
        <v>100</v>
      </c>
      <c r="H34" s="11">
        <f>SUM(H25:H33)</f>
        <v>10652</v>
      </c>
      <c r="I34" s="12">
        <f>(H34/H$34)*100</f>
        <v>100</v>
      </c>
      <c r="J34" s="11">
        <f>SUM(J25:J33)</f>
        <v>9653</v>
      </c>
      <c r="K34" s="12">
        <f>(J34/J$34)*100</f>
        <v>100</v>
      </c>
      <c r="L34" s="11">
        <f>SUM(L25:L33)</f>
        <v>9468</v>
      </c>
      <c r="M34" s="12">
        <f>(L34/L$34)*100</f>
        <v>100</v>
      </c>
      <c r="N34" s="11">
        <f>SUM(N25:N33)</f>
        <v>9712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L1:M1"/>
    <mergeCell ref="H1:I1"/>
    <mergeCell ref="F1:G1"/>
    <mergeCell ref="J1:K1"/>
  </mergeCells>
  <pageMargins left="0.7" right="0.7" top="0.75" bottom="0.75" header="0.3" footer="0.3"/>
  <pageSetup scale="80" orientation="portrait" r:id="rId1"/>
  <headerFooter>
    <oddHeader>&amp;L&amp;"Arial Narrow,Bold"&amp;16Total University-Fall Headcount Enrollment by Gender and Race/Ethnicity &amp;"Arial Narrow,Regular"&amp;12(Undergraduate and Graduate Students)</oddHeader>
    <oddFooter>&amp;L&amp;"-,Italic"&amp;9Data Source: IR Data Warehouse Stufile_Banner_Fall
Produced by the CCSU Office of Institutional Research and Assessment</oddFooter>
  </headerFooter>
  <ignoredErrors>
    <ignoredError sqref="H3:H12 H14:H23 G23 I23 G25:G33 I25:I34 G12 I12 H25:H34 L25:L34" formula="1"/>
    <ignoredError sqref="M25:M34" evalError="1"/>
    <ignoredError sqref="G34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75B36-D1E0-4288-8011-887A8B5DC28D}">
  <sheetPr>
    <tabColor theme="6" tint="0.59999389629810485"/>
    <pageSetUpPr fitToPage="1"/>
  </sheetPr>
  <dimension ref="A1:O36"/>
  <sheetViews>
    <sheetView topLeftCell="B20" zoomScale="120" zoomScaleNormal="120" workbookViewId="0">
      <selection activeCell="N2" sqref="N2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'UG (SEPS)'!D3+'GR (SEPS)'!D3</f>
        <v>5</v>
      </c>
      <c r="E3" s="12">
        <f>(D3/D$12)*100</f>
        <v>0.84745762711864403</v>
      </c>
      <c r="F3" s="11">
        <f>'UG (SEPS)'!F3+'GR (SEPS)'!F3</f>
        <v>3</v>
      </c>
      <c r="G3" s="12">
        <f>(F3/F$12)*100</f>
        <v>0.50167224080267558</v>
      </c>
      <c r="H3" s="11">
        <f>'UG (SEPS)'!H3+'GR (SEPS)'!H3</f>
        <v>2</v>
      </c>
      <c r="I3" s="12">
        <f>(H3/H$12)*100</f>
        <v>0.35714285714285715</v>
      </c>
      <c r="J3" s="11">
        <f>'UG (SEPS)'!J3+'GR (SEPS)'!J3</f>
        <v>2</v>
      </c>
      <c r="K3" s="12">
        <f>(J3/J$12)*100</f>
        <v>0.35971223021582738</v>
      </c>
      <c r="L3" s="11">
        <f>'UG (SEPS)'!L3+'GR (SEPS)'!L3</f>
        <v>1</v>
      </c>
      <c r="M3" s="12">
        <f>(L3/L$12)*100</f>
        <v>0.18587360594795538</v>
      </c>
      <c r="N3" s="11">
        <f>'UG (SEPS)'!N3+'GR (SEPS)'!N3</f>
        <v>3</v>
      </c>
      <c r="O3" s="12">
        <f>(N3/N$12)*100</f>
        <v>0.51369863013698625</v>
      </c>
    </row>
    <row r="4" spans="1:15" ht="17.25" customHeight="1" x14ac:dyDescent="0.15">
      <c r="C4" s="9" t="s">
        <v>16</v>
      </c>
      <c r="D4" s="11">
        <f>'UG (SEPS)'!D4+'GR (SEPS)'!D4</f>
        <v>101</v>
      </c>
      <c r="E4" s="12">
        <f t="shared" ref="E4:E12" si="0">(D4/D$12)*100</f>
        <v>17.118644067796609</v>
      </c>
      <c r="F4" s="11">
        <f>'UG (SEPS)'!F4+'GR (SEPS)'!F4</f>
        <v>101</v>
      </c>
      <c r="G4" s="12">
        <f t="shared" ref="G4:G12" si="1">(F4/F$12)*100</f>
        <v>16.889632107023409</v>
      </c>
      <c r="H4" s="11">
        <f>'UG (SEPS)'!H4+'GR (SEPS)'!H4</f>
        <v>92</v>
      </c>
      <c r="I4" s="12">
        <f t="shared" ref="I4:I12" si="2">(H4/H$12)*100</f>
        <v>16.428571428571427</v>
      </c>
      <c r="J4" s="11">
        <f>'UG (SEPS)'!J4+'GR (SEPS)'!J4</f>
        <v>90</v>
      </c>
      <c r="K4" s="12">
        <f t="shared" ref="K4:K12" si="3">(J4/J$12)*100</f>
        <v>16.187050359712231</v>
      </c>
      <c r="L4" s="11">
        <f>'UG (SEPS)'!L4+'GR (SEPS)'!L4</f>
        <v>94</v>
      </c>
      <c r="M4" s="12">
        <f t="shared" ref="M4:M12" si="4">(L4/L$12)*100</f>
        <v>17.472118959107807</v>
      </c>
      <c r="N4" s="11">
        <f>'UG (SEPS)'!N4+'GR (SEPS)'!N4</f>
        <v>110</v>
      </c>
      <c r="O4" s="12">
        <f t="shared" ref="O4:O12" si="5">(N4/N$12)*100</f>
        <v>18.835616438356166</v>
      </c>
    </row>
    <row r="5" spans="1:15" ht="17.25" customHeight="1" x14ac:dyDescent="0.15">
      <c r="C5" s="9" t="s">
        <v>11</v>
      </c>
      <c r="D5" s="11">
        <f>'UG (SEPS)'!D5+'GR (SEPS)'!D5</f>
        <v>1</v>
      </c>
      <c r="E5" s="12">
        <f t="shared" si="0"/>
        <v>0.16949152542372881</v>
      </c>
      <c r="F5" s="11">
        <f>'UG (SEPS)'!F5+'GR (SEPS)'!F5</f>
        <v>0</v>
      </c>
      <c r="G5" s="12">
        <f t="shared" si="1"/>
        <v>0</v>
      </c>
      <c r="H5" s="11">
        <f>'UG (SEPS)'!H5+'GR (SEPS)'!H5</f>
        <v>0</v>
      </c>
      <c r="I5" s="12">
        <f t="shared" si="2"/>
        <v>0</v>
      </c>
      <c r="J5" s="11">
        <f>'UG (SEPS)'!J5+'GR (SEPS)'!J5</f>
        <v>0</v>
      </c>
      <c r="K5" s="12">
        <f t="shared" si="3"/>
        <v>0</v>
      </c>
      <c r="L5" s="11">
        <f>'UG (SEPS)'!L5+'GR (SEPS)'!L5</f>
        <v>0</v>
      </c>
      <c r="M5" s="12">
        <f t="shared" si="4"/>
        <v>0</v>
      </c>
      <c r="N5" s="11">
        <f>'UG (SEPS)'!N5+'GR (SEPS)'!N5</f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f>'UG (SEPS)'!D6+'GR (SEPS)'!D6</f>
        <v>15</v>
      </c>
      <c r="E6" s="12">
        <f t="shared" si="0"/>
        <v>2.5423728813559325</v>
      </c>
      <c r="F6" s="11">
        <f>'UG (SEPS)'!F6+'GR (SEPS)'!F6</f>
        <v>12</v>
      </c>
      <c r="G6" s="12">
        <f t="shared" si="1"/>
        <v>2.0066889632107023</v>
      </c>
      <c r="H6" s="11">
        <f>'UG (SEPS)'!H6+'GR (SEPS)'!H6</f>
        <v>12</v>
      </c>
      <c r="I6" s="12">
        <f t="shared" si="2"/>
        <v>2.1428571428571428</v>
      </c>
      <c r="J6" s="11">
        <f>'UG (SEPS)'!J6+'GR (SEPS)'!J6</f>
        <v>14</v>
      </c>
      <c r="K6" s="12">
        <f t="shared" si="3"/>
        <v>2.5179856115107913</v>
      </c>
      <c r="L6" s="11">
        <f>'UG (SEPS)'!L6+'GR (SEPS)'!L6</f>
        <v>15</v>
      </c>
      <c r="M6" s="12">
        <f t="shared" si="4"/>
        <v>2.7881040892193307</v>
      </c>
      <c r="N6" s="11">
        <f>'UG (SEPS)'!N6+'GR (SEPS)'!N6</f>
        <v>18</v>
      </c>
      <c r="O6" s="12">
        <f t="shared" si="5"/>
        <v>3.0821917808219177</v>
      </c>
    </row>
    <row r="7" spans="1:15" ht="17.25" customHeight="1" x14ac:dyDescent="0.15">
      <c r="C7" s="9" t="s">
        <v>12</v>
      </c>
      <c r="D7" s="11">
        <f>'UG (SEPS)'!D7+'GR (SEPS)'!D7</f>
        <v>61</v>
      </c>
      <c r="E7" s="12">
        <f t="shared" si="0"/>
        <v>10.338983050847457</v>
      </c>
      <c r="F7" s="11">
        <f>'UG (SEPS)'!F7+'GR (SEPS)'!F7</f>
        <v>69</v>
      </c>
      <c r="G7" s="12">
        <f t="shared" si="1"/>
        <v>11.538461538461538</v>
      </c>
      <c r="H7" s="11">
        <f>'UG (SEPS)'!H7+'GR (SEPS)'!H7</f>
        <v>52</v>
      </c>
      <c r="I7" s="12">
        <f t="shared" si="2"/>
        <v>9.2857142857142865</v>
      </c>
      <c r="J7" s="11">
        <f>'UG (SEPS)'!J7+'GR (SEPS)'!J7</f>
        <v>54</v>
      </c>
      <c r="K7" s="12">
        <f t="shared" si="3"/>
        <v>9.7122302158273381</v>
      </c>
      <c r="L7" s="11">
        <f>'UG (SEPS)'!L7+'GR (SEPS)'!L7</f>
        <v>68</v>
      </c>
      <c r="M7" s="12">
        <f t="shared" si="4"/>
        <v>12.639405204460965</v>
      </c>
      <c r="N7" s="11">
        <f>'UG (SEPS)'!N7+'GR (SEPS)'!N7</f>
        <v>80</v>
      </c>
      <c r="O7" s="12">
        <f t="shared" si="5"/>
        <v>13.698630136986301</v>
      </c>
    </row>
    <row r="8" spans="1:15" ht="17.25" customHeight="1" x14ac:dyDescent="0.15">
      <c r="C8" s="9" t="s">
        <v>13</v>
      </c>
      <c r="D8" s="11">
        <f>'UG (SEPS)'!D8+'GR (SEPS)'!D8</f>
        <v>0</v>
      </c>
      <c r="E8" s="12">
        <f t="shared" si="0"/>
        <v>0</v>
      </c>
      <c r="F8" s="11">
        <f>'UG (SEPS)'!F8+'GR (SEPS)'!F8</f>
        <v>1</v>
      </c>
      <c r="G8" s="12">
        <f t="shared" si="1"/>
        <v>0.16722408026755853</v>
      </c>
      <c r="H8" s="11">
        <f>'UG (SEPS)'!H8+'GR (SEPS)'!H8</f>
        <v>1</v>
      </c>
      <c r="I8" s="12">
        <f t="shared" si="2"/>
        <v>0.17857142857142858</v>
      </c>
      <c r="J8" s="11">
        <f>'UG (SEPS)'!J8+'GR (SEPS)'!J8</f>
        <v>0</v>
      </c>
      <c r="K8" s="12">
        <f t="shared" si="3"/>
        <v>0</v>
      </c>
      <c r="L8" s="11">
        <f>'UG (SEPS)'!L8+'GR (SEPS)'!L8</f>
        <v>0</v>
      </c>
      <c r="M8" s="12">
        <f t="shared" si="4"/>
        <v>0</v>
      </c>
      <c r="N8" s="11">
        <f>'UG (SEPS)'!N8+'GR (SEPS)'!N8</f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f>'UG (SEPS)'!D9+'GR (SEPS)'!D9</f>
        <v>375</v>
      </c>
      <c r="E9" s="12">
        <f t="shared" si="0"/>
        <v>63.559322033898304</v>
      </c>
      <c r="F9" s="11">
        <f>'UG (SEPS)'!F9+'GR (SEPS)'!F9</f>
        <v>381</v>
      </c>
      <c r="G9" s="12">
        <f t="shared" si="1"/>
        <v>63.712374581939798</v>
      </c>
      <c r="H9" s="11">
        <f>'UG (SEPS)'!H9+'GR (SEPS)'!H9</f>
        <v>369</v>
      </c>
      <c r="I9" s="12">
        <f t="shared" si="2"/>
        <v>65.892857142857139</v>
      </c>
      <c r="J9" s="11">
        <f>'UG (SEPS)'!J9+'GR (SEPS)'!J9</f>
        <v>361</v>
      </c>
      <c r="K9" s="12">
        <f t="shared" si="3"/>
        <v>64.928057553956833</v>
      </c>
      <c r="L9" s="11">
        <f>'UG (SEPS)'!L9+'GR (SEPS)'!L9</f>
        <v>334</v>
      </c>
      <c r="M9" s="12">
        <f t="shared" si="4"/>
        <v>62.081784386617102</v>
      </c>
      <c r="N9" s="11">
        <f>'UG (SEPS)'!N9+'GR (SEPS)'!N9</f>
        <v>343</v>
      </c>
      <c r="O9" s="12">
        <f t="shared" si="5"/>
        <v>58.732876712328761</v>
      </c>
    </row>
    <row r="10" spans="1:15" ht="17.25" customHeight="1" x14ac:dyDescent="0.15">
      <c r="C10" s="9" t="s">
        <v>15</v>
      </c>
      <c r="D10" s="11">
        <f>'UG (SEPS)'!D10+'GR (SEPS)'!D10</f>
        <v>14</v>
      </c>
      <c r="E10" s="12">
        <f t="shared" si="0"/>
        <v>2.3728813559322033</v>
      </c>
      <c r="F10" s="11">
        <f>'UG (SEPS)'!F10+'GR (SEPS)'!F10</f>
        <v>16</v>
      </c>
      <c r="G10" s="12">
        <f t="shared" si="1"/>
        <v>2.6755852842809364</v>
      </c>
      <c r="H10" s="11">
        <f>'UG (SEPS)'!H10+'GR (SEPS)'!H10</f>
        <v>20</v>
      </c>
      <c r="I10" s="12">
        <f t="shared" si="2"/>
        <v>3.5714285714285712</v>
      </c>
      <c r="J10" s="11">
        <f>'UG (SEPS)'!J10+'GR (SEPS)'!J10</f>
        <v>27</v>
      </c>
      <c r="K10" s="12">
        <f t="shared" si="3"/>
        <v>4.8561151079136691</v>
      </c>
      <c r="L10" s="11">
        <f>'UG (SEPS)'!L10+'GR (SEPS)'!L10</f>
        <v>18</v>
      </c>
      <c r="M10" s="12">
        <f t="shared" si="4"/>
        <v>3.3457249070631967</v>
      </c>
      <c r="N10" s="11">
        <f>'UG (SEPS)'!N10+'GR (SEPS)'!N10</f>
        <v>22</v>
      </c>
      <c r="O10" s="12">
        <f t="shared" si="5"/>
        <v>3.7671232876712328</v>
      </c>
    </row>
    <row r="11" spans="1:15" ht="17.25" customHeight="1" x14ac:dyDescent="0.15">
      <c r="C11" s="9" t="s">
        <v>18</v>
      </c>
      <c r="D11" s="11">
        <f>'UG (SEPS)'!D11+'GR (SEPS)'!D11</f>
        <v>18</v>
      </c>
      <c r="E11" s="12">
        <f t="shared" si="0"/>
        <v>3.050847457627119</v>
      </c>
      <c r="F11" s="11">
        <f>'UG (SEPS)'!F11+'GR (SEPS)'!F11</f>
        <v>15</v>
      </c>
      <c r="G11" s="12">
        <f t="shared" si="1"/>
        <v>2.508361204013378</v>
      </c>
      <c r="H11" s="11">
        <f>'UG (SEPS)'!H11+'GR (SEPS)'!H11</f>
        <v>12</v>
      </c>
      <c r="I11" s="12">
        <f t="shared" si="2"/>
        <v>2.1428571428571428</v>
      </c>
      <c r="J11" s="11">
        <f>'UG (SEPS)'!J11+'GR (SEPS)'!J11</f>
        <v>8</v>
      </c>
      <c r="K11" s="12">
        <f t="shared" si="3"/>
        <v>1.4388489208633095</v>
      </c>
      <c r="L11" s="11">
        <f>'UG (SEPS)'!L11+'GR (SEPS)'!L11</f>
        <v>8</v>
      </c>
      <c r="M11" s="12">
        <f t="shared" si="4"/>
        <v>1.486988847583643</v>
      </c>
      <c r="N11" s="11">
        <f>'UG (SEPS)'!N11+'GR (SEPS)'!N11</f>
        <v>8</v>
      </c>
      <c r="O11" s="12">
        <f t="shared" si="5"/>
        <v>1.3698630136986301</v>
      </c>
    </row>
    <row r="12" spans="1:15" ht="17.25" customHeight="1" x14ac:dyDescent="0.15">
      <c r="C12" s="9" t="s">
        <v>6</v>
      </c>
      <c r="D12" s="11">
        <f>SUM(D3:D11)</f>
        <v>590</v>
      </c>
      <c r="E12" s="12">
        <f t="shared" si="0"/>
        <v>100</v>
      </c>
      <c r="F12" s="11">
        <f>SUM(F3:F11)</f>
        <v>598</v>
      </c>
      <c r="G12" s="12">
        <f t="shared" si="1"/>
        <v>100</v>
      </c>
      <c r="H12" s="11">
        <f>SUM(H3:H11)</f>
        <v>560</v>
      </c>
      <c r="I12" s="12">
        <f t="shared" si="2"/>
        <v>100</v>
      </c>
      <c r="J12" s="11">
        <f>SUM(J3:J11)</f>
        <v>556</v>
      </c>
      <c r="K12" s="12">
        <f t="shared" si="3"/>
        <v>100</v>
      </c>
      <c r="L12" s="11">
        <f>SUM(L3:L11)</f>
        <v>538</v>
      </c>
      <c r="M12" s="12">
        <f t="shared" si="4"/>
        <v>100</v>
      </c>
      <c r="N12" s="11">
        <f>SUM(N3:N11)</f>
        <v>584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'UG (SEPS)'!D14+'GR (SEPS)'!D14</f>
        <v>10</v>
      </c>
      <c r="E14" s="15">
        <f t="shared" ref="E14:E23" si="6">(D14/D$23)*100</f>
        <v>0.53821313240043056</v>
      </c>
      <c r="F14" s="14">
        <f>'UG (SEPS)'!F14+'GR (SEPS)'!F14</f>
        <v>13</v>
      </c>
      <c r="G14" s="15">
        <f t="shared" ref="G14:G23" si="7">(F14/F$23)*100</f>
        <v>0.76112412177985944</v>
      </c>
      <c r="H14" s="14">
        <f>'UG (SEPS)'!H14+'GR (SEPS)'!H14</f>
        <v>10</v>
      </c>
      <c r="I14" s="15">
        <f t="shared" ref="I14:I23" si="8">(H14/H$23)*100</f>
        <v>0.61124694376528121</v>
      </c>
      <c r="J14" s="14">
        <f>'UG (SEPS)'!J14+'GR (SEPS)'!J14</f>
        <v>8</v>
      </c>
      <c r="K14" s="15">
        <f t="shared" ref="K14:K23" si="9">(J14/J$23)*100</f>
        <v>0.52562417871222078</v>
      </c>
      <c r="L14" s="14">
        <f>'UG (SEPS)'!L14+'GR (SEPS)'!L14</f>
        <v>13</v>
      </c>
      <c r="M14" s="15">
        <f t="shared" ref="M14:M23" si="10">(L14/L$23)*100</f>
        <v>0.86436170212765961</v>
      </c>
      <c r="N14" s="14">
        <f>'UG (SEPS)'!N14+'GR (SEPS)'!N14</f>
        <v>12</v>
      </c>
      <c r="O14" s="15">
        <f t="shared" ref="O14:O23" si="11">(N14/N$23)*100</f>
        <v>0.78175895765472314</v>
      </c>
    </row>
    <row r="15" spans="1:15" ht="17.25" customHeight="1" x14ac:dyDescent="0.15">
      <c r="C15" s="9" t="s">
        <v>16</v>
      </c>
      <c r="D15" s="11">
        <f>'UG (SEPS)'!D15+'GR (SEPS)'!D15</f>
        <v>269</v>
      </c>
      <c r="E15" s="12">
        <f t="shared" si="6"/>
        <v>14.477933261571582</v>
      </c>
      <c r="F15" s="11">
        <f>'UG (SEPS)'!F15+'GR (SEPS)'!F15</f>
        <v>240</v>
      </c>
      <c r="G15" s="12">
        <f t="shared" si="7"/>
        <v>14.051522248243559</v>
      </c>
      <c r="H15" s="11">
        <f>'UG (SEPS)'!H15+'GR (SEPS)'!H15</f>
        <v>233</v>
      </c>
      <c r="I15" s="12">
        <f t="shared" si="8"/>
        <v>14.242053789731052</v>
      </c>
      <c r="J15" s="11">
        <f>'UG (SEPS)'!J15+'GR (SEPS)'!J15</f>
        <v>231</v>
      </c>
      <c r="K15" s="12">
        <f t="shared" si="9"/>
        <v>15.177398160315375</v>
      </c>
      <c r="L15" s="11">
        <f>'UG (SEPS)'!L15+'GR (SEPS)'!L15</f>
        <v>234</v>
      </c>
      <c r="M15" s="12">
        <f t="shared" si="10"/>
        <v>15.558510638297873</v>
      </c>
      <c r="N15" s="11">
        <f>'UG (SEPS)'!N15+'GR (SEPS)'!N15</f>
        <v>286</v>
      </c>
      <c r="O15" s="12">
        <f t="shared" si="11"/>
        <v>18.631921824104232</v>
      </c>
    </row>
    <row r="16" spans="1:15" ht="17.25" customHeight="1" x14ac:dyDescent="0.15">
      <c r="C16" s="9" t="s">
        <v>11</v>
      </c>
      <c r="D16" s="11">
        <f>'UG (SEPS)'!D16+'GR (SEPS)'!D16</f>
        <v>3</v>
      </c>
      <c r="E16" s="12">
        <f t="shared" si="6"/>
        <v>0.16146393972012918</v>
      </c>
      <c r="F16" s="11">
        <f>'UG (SEPS)'!F16+'GR (SEPS)'!F16</f>
        <v>1</v>
      </c>
      <c r="G16" s="12">
        <f t="shared" si="7"/>
        <v>5.8548009367681501E-2</v>
      </c>
      <c r="H16" s="11">
        <f>'UG (SEPS)'!H16+'GR (SEPS)'!H16</f>
        <v>0</v>
      </c>
      <c r="I16" s="12">
        <f t="shared" si="8"/>
        <v>0</v>
      </c>
      <c r="J16" s="11">
        <f>'UG (SEPS)'!J16+'GR (SEPS)'!J16</f>
        <v>0</v>
      </c>
      <c r="K16" s="12">
        <f t="shared" si="9"/>
        <v>0</v>
      </c>
      <c r="L16" s="11">
        <f>'UG (SEPS)'!L16+'GR (SEPS)'!L16</f>
        <v>0</v>
      </c>
      <c r="M16" s="12">
        <f t="shared" si="10"/>
        <v>0</v>
      </c>
      <c r="N16" s="11">
        <f>'UG (SEPS)'!N16+'GR (SEPS)'!N16</f>
        <v>0</v>
      </c>
      <c r="O16" s="12">
        <f t="shared" si="11"/>
        <v>0</v>
      </c>
    </row>
    <row r="17" spans="2:15" ht="17.25" customHeight="1" x14ac:dyDescent="0.15">
      <c r="C17" s="9" t="s">
        <v>17</v>
      </c>
      <c r="D17" s="11">
        <f>'UG (SEPS)'!D17+'GR (SEPS)'!D17</f>
        <v>38</v>
      </c>
      <c r="E17" s="12">
        <f t="shared" si="6"/>
        <v>2.045209903121636</v>
      </c>
      <c r="F17" s="11">
        <f>'UG (SEPS)'!F17+'GR (SEPS)'!F17</f>
        <v>38</v>
      </c>
      <c r="G17" s="12">
        <f t="shared" si="7"/>
        <v>2.2248243559718972</v>
      </c>
      <c r="H17" s="11">
        <f>'UG (SEPS)'!H17+'GR (SEPS)'!H17</f>
        <v>32</v>
      </c>
      <c r="I17" s="12">
        <f t="shared" si="8"/>
        <v>1.9559902200488997</v>
      </c>
      <c r="J17" s="11">
        <f>'UG (SEPS)'!J17+'GR (SEPS)'!J17</f>
        <v>33</v>
      </c>
      <c r="K17" s="12">
        <f t="shared" si="9"/>
        <v>2.1681997371879107</v>
      </c>
      <c r="L17" s="11">
        <f>'UG (SEPS)'!L17+'GR (SEPS)'!L17</f>
        <v>32</v>
      </c>
      <c r="M17" s="12">
        <f t="shared" si="10"/>
        <v>2.1276595744680851</v>
      </c>
      <c r="N17" s="11">
        <f>'UG (SEPS)'!N17+'GR (SEPS)'!N17</f>
        <v>34</v>
      </c>
      <c r="O17" s="12">
        <f t="shared" si="11"/>
        <v>2.214983713355049</v>
      </c>
    </row>
    <row r="18" spans="2:15" ht="17.25" customHeight="1" x14ac:dyDescent="0.15">
      <c r="C18" s="9" t="s">
        <v>12</v>
      </c>
      <c r="D18" s="11">
        <f>'UG (SEPS)'!D18+'GR (SEPS)'!D18</f>
        <v>167</v>
      </c>
      <c r="E18" s="12">
        <f t="shared" si="6"/>
        <v>8.9881593110871911</v>
      </c>
      <c r="F18" s="11">
        <f>'UG (SEPS)'!F18+'GR (SEPS)'!F18</f>
        <v>162</v>
      </c>
      <c r="G18" s="12">
        <f t="shared" si="7"/>
        <v>9.4847775175644031</v>
      </c>
      <c r="H18" s="11">
        <f>'UG (SEPS)'!H18+'GR (SEPS)'!H18</f>
        <v>162</v>
      </c>
      <c r="I18" s="12">
        <f t="shared" si="8"/>
        <v>9.9022004889975541</v>
      </c>
      <c r="J18" s="11">
        <f>'UG (SEPS)'!J18+'GR (SEPS)'!J18</f>
        <v>155</v>
      </c>
      <c r="K18" s="12">
        <f t="shared" si="9"/>
        <v>10.183968462549277</v>
      </c>
      <c r="L18" s="11">
        <f>'UG (SEPS)'!L18+'GR (SEPS)'!L18</f>
        <v>156</v>
      </c>
      <c r="M18" s="12">
        <f t="shared" si="10"/>
        <v>10.372340425531915</v>
      </c>
      <c r="N18" s="11">
        <f>'UG (SEPS)'!N18+'GR (SEPS)'!N18</f>
        <v>168</v>
      </c>
      <c r="O18" s="12">
        <f t="shared" si="11"/>
        <v>10.944625407166123</v>
      </c>
    </row>
    <row r="19" spans="2:15" ht="17.25" customHeight="1" x14ac:dyDescent="0.15">
      <c r="C19" s="9" t="s">
        <v>13</v>
      </c>
      <c r="D19" s="11">
        <f>'UG (SEPS)'!D19+'GR (SEPS)'!D19</f>
        <v>3</v>
      </c>
      <c r="E19" s="12">
        <f t="shared" si="6"/>
        <v>0.16146393972012918</v>
      </c>
      <c r="F19" s="11">
        <f>'UG (SEPS)'!F19+'GR (SEPS)'!F19</f>
        <v>1</v>
      </c>
      <c r="G19" s="12">
        <f t="shared" si="7"/>
        <v>5.8548009367681501E-2</v>
      </c>
      <c r="H19" s="11">
        <f>'UG (SEPS)'!H19+'GR (SEPS)'!H19</f>
        <v>3</v>
      </c>
      <c r="I19" s="12">
        <f t="shared" si="8"/>
        <v>0.18337408312958436</v>
      </c>
      <c r="J19" s="11">
        <f>'UG (SEPS)'!J19+'GR (SEPS)'!J19</f>
        <v>2</v>
      </c>
      <c r="K19" s="12">
        <f t="shared" si="9"/>
        <v>0.13140604467805519</v>
      </c>
      <c r="L19" s="11">
        <f>'UG (SEPS)'!L19+'GR (SEPS)'!L19</f>
        <v>3</v>
      </c>
      <c r="M19" s="12">
        <f t="shared" si="10"/>
        <v>0.19946808510638298</v>
      </c>
      <c r="N19" s="11">
        <f>'UG (SEPS)'!N19+'GR (SEPS)'!N19</f>
        <v>1</v>
      </c>
      <c r="O19" s="12">
        <f t="shared" si="11"/>
        <v>6.5146579804560262E-2</v>
      </c>
    </row>
    <row r="20" spans="2:15" ht="17.25" customHeight="1" x14ac:dyDescent="0.15">
      <c r="C20" s="9" t="s">
        <v>14</v>
      </c>
      <c r="D20" s="11">
        <f>'UG (SEPS)'!D20+'GR (SEPS)'!D20</f>
        <v>1286</v>
      </c>
      <c r="E20" s="12">
        <f t="shared" si="6"/>
        <v>69.214208826695369</v>
      </c>
      <c r="F20" s="11">
        <f>'UG (SEPS)'!F20+'GR (SEPS)'!F20</f>
        <v>1178</v>
      </c>
      <c r="G20" s="12">
        <f t="shared" si="7"/>
        <v>68.969555035128806</v>
      </c>
      <c r="H20" s="11">
        <f>'UG (SEPS)'!H20+'GR (SEPS)'!H20</f>
        <v>1125</v>
      </c>
      <c r="I20" s="12">
        <f t="shared" si="8"/>
        <v>68.765281173594133</v>
      </c>
      <c r="J20" s="11">
        <f>'UG (SEPS)'!J20+'GR (SEPS)'!J20</f>
        <v>1028</v>
      </c>
      <c r="K20" s="12">
        <f t="shared" si="9"/>
        <v>67.542706964520377</v>
      </c>
      <c r="L20" s="11">
        <f>'UG (SEPS)'!L20+'GR (SEPS)'!L20</f>
        <v>1003</v>
      </c>
      <c r="M20" s="12">
        <f t="shared" si="10"/>
        <v>66.688829787234042</v>
      </c>
      <c r="N20" s="11">
        <f>'UG (SEPS)'!N20+'GR (SEPS)'!N20</f>
        <v>980</v>
      </c>
      <c r="O20" s="12">
        <f t="shared" si="11"/>
        <v>63.843648208469048</v>
      </c>
    </row>
    <row r="21" spans="2:15" ht="17.25" customHeight="1" x14ac:dyDescent="0.15">
      <c r="C21" s="9" t="s">
        <v>15</v>
      </c>
      <c r="D21" s="11">
        <f>'UG (SEPS)'!D21+'GR (SEPS)'!D21</f>
        <v>47</v>
      </c>
      <c r="E21" s="12">
        <f t="shared" si="6"/>
        <v>2.529601722282024</v>
      </c>
      <c r="F21" s="11">
        <f>'UG (SEPS)'!F21+'GR (SEPS)'!F21</f>
        <v>46</v>
      </c>
      <c r="G21" s="12">
        <f t="shared" si="7"/>
        <v>2.6932084309133488</v>
      </c>
      <c r="H21" s="11">
        <f>'UG (SEPS)'!H21+'GR (SEPS)'!H21</f>
        <v>45</v>
      </c>
      <c r="I21" s="12">
        <f t="shared" si="8"/>
        <v>2.7506112469437651</v>
      </c>
      <c r="J21" s="11">
        <f>'UG (SEPS)'!J21+'GR (SEPS)'!J21</f>
        <v>41</v>
      </c>
      <c r="K21" s="12">
        <f t="shared" si="9"/>
        <v>2.6938239159001314</v>
      </c>
      <c r="L21" s="11">
        <f>'UG (SEPS)'!L21+'GR (SEPS)'!L21</f>
        <v>46</v>
      </c>
      <c r="M21" s="12">
        <f t="shared" si="10"/>
        <v>3.0585106382978724</v>
      </c>
      <c r="N21" s="11">
        <f>'UG (SEPS)'!N21+'GR (SEPS)'!N21</f>
        <v>38</v>
      </c>
      <c r="O21" s="12">
        <f t="shared" si="11"/>
        <v>2.4755700325732897</v>
      </c>
    </row>
    <row r="22" spans="2:15" ht="17.25" customHeight="1" x14ac:dyDescent="0.15">
      <c r="C22" s="9" t="s">
        <v>18</v>
      </c>
      <c r="D22" s="11">
        <f>'UG (SEPS)'!D22+'GR (SEPS)'!D22</f>
        <v>35</v>
      </c>
      <c r="E22" s="12">
        <f t="shared" si="6"/>
        <v>1.883745963401507</v>
      </c>
      <c r="F22" s="11">
        <f>'UG (SEPS)'!F22+'GR (SEPS)'!F22</f>
        <v>29</v>
      </c>
      <c r="G22" s="12">
        <f t="shared" si="7"/>
        <v>1.6978922716627636</v>
      </c>
      <c r="H22" s="11">
        <f>'UG (SEPS)'!H22+'GR (SEPS)'!H22</f>
        <v>26</v>
      </c>
      <c r="I22" s="12">
        <f t="shared" si="8"/>
        <v>1.5892420537897312</v>
      </c>
      <c r="J22" s="11">
        <f>'UG (SEPS)'!J22+'GR (SEPS)'!J22</f>
        <v>24</v>
      </c>
      <c r="K22" s="12">
        <f t="shared" si="9"/>
        <v>1.5768725361366622</v>
      </c>
      <c r="L22" s="11">
        <f>'UG (SEPS)'!L22+'GR (SEPS)'!L22</f>
        <v>17</v>
      </c>
      <c r="M22" s="12">
        <f t="shared" si="10"/>
        <v>1.1303191489361704</v>
      </c>
      <c r="N22" s="11">
        <f>'UG (SEPS)'!N22+'GR (SEPS)'!N22</f>
        <v>16</v>
      </c>
      <c r="O22" s="12">
        <f t="shared" si="11"/>
        <v>1.0423452768729642</v>
      </c>
    </row>
    <row r="23" spans="2:15" ht="17.25" customHeight="1" x14ac:dyDescent="0.15">
      <c r="C23" s="9" t="s">
        <v>6</v>
      </c>
      <c r="D23" s="11">
        <f>SUM(D14:D22)</f>
        <v>1858</v>
      </c>
      <c r="E23" s="12">
        <f t="shared" si="6"/>
        <v>100</v>
      </c>
      <c r="F23" s="11">
        <f>SUM(F14:F22)</f>
        <v>1708</v>
      </c>
      <c r="G23" s="12">
        <f t="shared" si="7"/>
        <v>100</v>
      </c>
      <c r="H23" s="11">
        <f>SUM(H14:H22)</f>
        <v>1636</v>
      </c>
      <c r="I23" s="12">
        <f t="shared" si="8"/>
        <v>100</v>
      </c>
      <c r="J23" s="11">
        <f>SUM(J14:J22)</f>
        <v>1522</v>
      </c>
      <c r="K23" s="12">
        <f t="shared" si="9"/>
        <v>100</v>
      </c>
      <c r="L23" s="11">
        <f>SUM(L14:L22)</f>
        <v>1504</v>
      </c>
      <c r="M23" s="12">
        <f t="shared" si="10"/>
        <v>100</v>
      </c>
      <c r="N23" s="11">
        <f>SUM(N14:N22)</f>
        <v>1535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15</v>
      </c>
      <c r="E25" s="15">
        <f t="shared" ref="E25:E33" si="13">(D25/D$34)*100</f>
        <v>0.61274509803921573</v>
      </c>
      <c r="F25" s="14">
        <f t="shared" ref="F25:H33" si="14">SUM(F3,F14)</f>
        <v>16</v>
      </c>
      <c r="G25" s="15">
        <f t="shared" ref="G25:G33" si="15">(F25/F$34)*100</f>
        <v>0.69384215091066781</v>
      </c>
      <c r="H25" s="14">
        <f t="shared" si="14"/>
        <v>12</v>
      </c>
      <c r="I25" s="15">
        <f t="shared" ref="I25:I33" si="16">(H25/H$34)*100</f>
        <v>0.54644808743169404</v>
      </c>
      <c r="J25" s="14">
        <f t="shared" ref="J25:L33" si="17">SUM(J3,J14)</f>
        <v>10</v>
      </c>
      <c r="K25" s="15">
        <f t="shared" ref="K25:K33" si="18">(J25/J$34)*100</f>
        <v>0.48123195380173239</v>
      </c>
      <c r="L25" s="14">
        <f t="shared" si="17"/>
        <v>14</v>
      </c>
      <c r="M25" s="15">
        <f t="shared" ref="M25:M33" si="19">(L25/L$34)*100</f>
        <v>0.68560235063663078</v>
      </c>
      <c r="N25" s="14">
        <f t="shared" ref="N25" si="20">SUM(N3,N14)</f>
        <v>15</v>
      </c>
      <c r="O25" s="15">
        <f t="shared" ref="O25:O33" si="21">(N25/N$34)*100</f>
        <v>0.70788107597923544</v>
      </c>
    </row>
    <row r="26" spans="2:15" ht="17.25" customHeight="1" x14ac:dyDescent="0.15">
      <c r="C26" s="9" t="s">
        <v>16</v>
      </c>
      <c r="D26" s="11">
        <f t="shared" ref="D26" si="22">SUM(D4,D15)</f>
        <v>370</v>
      </c>
      <c r="E26" s="12">
        <f t="shared" si="13"/>
        <v>15.11437908496732</v>
      </c>
      <c r="F26" s="11">
        <f t="shared" si="14"/>
        <v>341</v>
      </c>
      <c r="G26" s="12">
        <f t="shared" si="15"/>
        <v>14.787510841283607</v>
      </c>
      <c r="H26" s="11">
        <f t="shared" si="14"/>
        <v>325</v>
      </c>
      <c r="I26" s="12">
        <f t="shared" si="16"/>
        <v>14.799635701275045</v>
      </c>
      <c r="J26" s="11">
        <f t="shared" si="17"/>
        <v>321</v>
      </c>
      <c r="K26" s="12">
        <f t="shared" si="18"/>
        <v>15.447545717035609</v>
      </c>
      <c r="L26" s="11">
        <f t="shared" si="17"/>
        <v>328</v>
      </c>
      <c r="M26" s="12">
        <f t="shared" si="19"/>
        <v>16.062683643486778</v>
      </c>
      <c r="N26" s="11">
        <f t="shared" ref="N26" si="23">SUM(N4,N15)</f>
        <v>396</v>
      </c>
      <c r="O26" s="12">
        <f t="shared" si="21"/>
        <v>18.688060405851818</v>
      </c>
    </row>
    <row r="27" spans="2:15" ht="17.25" customHeight="1" x14ac:dyDescent="0.15">
      <c r="C27" s="9" t="s">
        <v>11</v>
      </c>
      <c r="D27" s="11">
        <f t="shared" ref="D27" si="24">SUM(D5,D16)</f>
        <v>4</v>
      </c>
      <c r="E27" s="12">
        <f t="shared" si="13"/>
        <v>0.16339869281045752</v>
      </c>
      <c r="F27" s="11">
        <f t="shared" si="14"/>
        <v>1</v>
      </c>
      <c r="G27" s="12">
        <f t="shared" si="15"/>
        <v>4.3365134431916738E-2</v>
      </c>
      <c r="H27" s="11">
        <f t="shared" si="14"/>
        <v>0</v>
      </c>
      <c r="I27" s="12">
        <f t="shared" si="16"/>
        <v>0</v>
      </c>
      <c r="J27" s="11">
        <f t="shared" si="17"/>
        <v>0</v>
      </c>
      <c r="K27" s="12">
        <f t="shared" si="18"/>
        <v>0</v>
      </c>
      <c r="L27" s="11">
        <f t="shared" si="17"/>
        <v>0</v>
      </c>
      <c r="M27" s="12">
        <f t="shared" si="19"/>
        <v>0</v>
      </c>
      <c r="N27" s="11">
        <f t="shared" ref="N27" si="25">SUM(N5,N16)</f>
        <v>0</v>
      </c>
      <c r="O27" s="12">
        <f t="shared" si="21"/>
        <v>0</v>
      </c>
    </row>
    <row r="28" spans="2:15" ht="17.25" customHeight="1" x14ac:dyDescent="0.15">
      <c r="C28" s="9" t="s">
        <v>17</v>
      </c>
      <c r="D28" s="11">
        <f t="shared" ref="D28" si="26">SUM(D6,D17)</f>
        <v>53</v>
      </c>
      <c r="E28" s="12">
        <f t="shared" si="13"/>
        <v>2.1650326797385619</v>
      </c>
      <c r="F28" s="11">
        <f t="shared" si="14"/>
        <v>50</v>
      </c>
      <c r="G28" s="12">
        <f t="shared" si="15"/>
        <v>2.1682567215958368</v>
      </c>
      <c r="H28" s="11">
        <f t="shared" si="14"/>
        <v>44</v>
      </c>
      <c r="I28" s="12">
        <f t="shared" si="16"/>
        <v>2.0036429872495445</v>
      </c>
      <c r="J28" s="11">
        <f t="shared" si="17"/>
        <v>47</v>
      </c>
      <c r="K28" s="12">
        <f t="shared" si="18"/>
        <v>2.2617901828681424</v>
      </c>
      <c r="L28" s="11">
        <f t="shared" si="17"/>
        <v>47</v>
      </c>
      <c r="M28" s="12">
        <f t="shared" si="19"/>
        <v>2.3016650342801177</v>
      </c>
      <c r="N28" s="11">
        <f t="shared" ref="N28" si="27">SUM(N6,N17)</f>
        <v>52</v>
      </c>
      <c r="O28" s="12">
        <f t="shared" si="21"/>
        <v>2.4539877300613497</v>
      </c>
    </row>
    <row r="29" spans="2:15" ht="17.25" customHeight="1" x14ac:dyDescent="0.15">
      <c r="C29" s="9" t="s">
        <v>12</v>
      </c>
      <c r="D29" s="11">
        <f t="shared" ref="D29" si="28">SUM(D7,D18)</f>
        <v>228</v>
      </c>
      <c r="E29" s="12">
        <f t="shared" si="13"/>
        <v>9.3137254901960791</v>
      </c>
      <c r="F29" s="11">
        <f t="shared" si="14"/>
        <v>231</v>
      </c>
      <c r="G29" s="12">
        <f t="shared" si="15"/>
        <v>10.017346053772767</v>
      </c>
      <c r="H29" s="11">
        <f t="shared" si="14"/>
        <v>214</v>
      </c>
      <c r="I29" s="12">
        <f t="shared" si="16"/>
        <v>9.7449908925318773</v>
      </c>
      <c r="J29" s="11">
        <f t="shared" si="17"/>
        <v>209</v>
      </c>
      <c r="K29" s="12">
        <f t="shared" si="18"/>
        <v>10.057747834456208</v>
      </c>
      <c r="L29" s="11">
        <f t="shared" si="17"/>
        <v>224</v>
      </c>
      <c r="M29" s="12">
        <f t="shared" si="19"/>
        <v>10.969637610186092</v>
      </c>
      <c r="N29" s="11">
        <f t="shared" ref="N29" si="29">SUM(N7,N18)</f>
        <v>248</v>
      </c>
      <c r="O29" s="12">
        <f t="shared" si="21"/>
        <v>11.70363378952336</v>
      </c>
    </row>
    <row r="30" spans="2:15" ht="17.25" customHeight="1" x14ac:dyDescent="0.15">
      <c r="C30" s="9" t="s">
        <v>13</v>
      </c>
      <c r="D30" s="11">
        <f t="shared" ref="D30" si="30">SUM(D8,D19)</f>
        <v>3</v>
      </c>
      <c r="E30" s="12">
        <f t="shared" si="13"/>
        <v>0.12254901960784313</v>
      </c>
      <c r="F30" s="11">
        <f t="shared" si="14"/>
        <v>2</v>
      </c>
      <c r="G30" s="12">
        <f t="shared" si="15"/>
        <v>8.6730268863833476E-2</v>
      </c>
      <c r="H30" s="11">
        <f t="shared" si="14"/>
        <v>4</v>
      </c>
      <c r="I30" s="12">
        <f t="shared" si="16"/>
        <v>0.18214936247723132</v>
      </c>
      <c r="J30" s="11">
        <f t="shared" si="17"/>
        <v>2</v>
      </c>
      <c r="K30" s="12">
        <f t="shared" si="18"/>
        <v>9.6246390760346495E-2</v>
      </c>
      <c r="L30" s="11">
        <f t="shared" si="17"/>
        <v>3</v>
      </c>
      <c r="M30" s="12">
        <f t="shared" si="19"/>
        <v>0.14691478942213515</v>
      </c>
      <c r="N30" s="11">
        <f t="shared" ref="N30" si="31">SUM(N8,N19)</f>
        <v>1</v>
      </c>
      <c r="O30" s="12">
        <f t="shared" si="21"/>
        <v>4.7192071731949031E-2</v>
      </c>
    </row>
    <row r="31" spans="2:15" ht="17.25" customHeight="1" x14ac:dyDescent="0.15">
      <c r="C31" s="9" t="s">
        <v>14</v>
      </c>
      <c r="D31" s="11">
        <f t="shared" ref="D31" si="32">SUM(D9,D20)</f>
        <v>1661</v>
      </c>
      <c r="E31" s="12">
        <f t="shared" si="13"/>
        <v>67.851307189542482</v>
      </c>
      <c r="F31" s="11">
        <f t="shared" si="14"/>
        <v>1559</v>
      </c>
      <c r="G31" s="12">
        <f t="shared" si="15"/>
        <v>67.606244579358204</v>
      </c>
      <c r="H31" s="11">
        <f t="shared" si="14"/>
        <v>1494</v>
      </c>
      <c r="I31" s="12">
        <f t="shared" si="16"/>
        <v>68.032786885245898</v>
      </c>
      <c r="J31" s="11">
        <f t="shared" si="17"/>
        <v>1389</v>
      </c>
      <c r="K31" s="12">
        <f t="shared" si="18"/>
        <v>66.843118383060641</v>
      </c>
      <c r="L31" s="11">
        <f t="shared" si="17"/>
        <v>1337</v>
      </c>
      <c r="M31" s="12">
        <f t="shared" si="19"/>
        <v>65.475024485798244</v>
      </c>
      <c r="N31" s="11">
        <f t="shared" ref="N31" si="33">SUM(N9,N20)</f>
        <v>1323</v>
      </c>
      <c r="O31" s="12">
        <f t="shared" si="21"/>
        <v>62.435110901368574</v>
      </c>
    </row>
    <row r="32" spans="2:15" ht="17.25" customHeight="1" x14ac:dyDescent="0.15">
      <c r="C32" s="9" t="s">
        <v>15</v>
      </c>
      <c r="D32" s="11">
        <f t="shared" ref="D32" si="34">SUM(D10,D21)</f>
        <v>61</v>
      </c>
      <c r="E32" s="12">
        <f t="shared" si="13"/>
        <v>2.4918300653594772</v>
      </c>
      <c r="F32" s="11">
        <f t="shared" si="14"/>
        <v>62</v>
      </c>
      <c r="G32" s="12">
        <f t="shared" si="15"/>
        <v>2.6886383347788376</v>
      </c>
      <c r="H32" s="11">
        <f t="shared" si="14"/>
        <v>65</v>
      </c>
      <c r="I32" s="12">
        <f t="shared" si="16"/>
        <v>2.9599271402550089</v>
      </c>
      <c r="J32" s="11">
        <f t="shared" si="17"/>
        <v>68</v>
      </c>
      <c r="K32" s="12">
        <f t="shared" si="18"/>
        <v>3.2723772858517806</v>
      </c>
      <c r="L32" s="11">
        <f t="shared" si="17"/>
        <v>64</v>
      </c>
      <c r="M32" s="12">
        <f t="shared" si="19"/>
        <v>3.1341821743388834</v>
      </c>
      <c r="N32" s="11">
        <f t="shared" ref="N32" si="35">SUM(N10,N21)</f>
        <v>60</v>
      </c>
      <c r="O32" s="12">
        <f t="shared" si="21"/>
        <v>2.8315243039169418</v>
      </c>
    </row>
    <row r="33" spans="2:15" ht="17.25" customHeight="1" x14ac:dyDescent="0.15">
      <c r="C33" s="9" t="s">
        <v>18</v>
      </c>
      <c r="D33" s="11">
        <f t="shared" ref="D33" si="36">SUM(D11,D22)</f>
        <v>53</v>
      </c>
      <c r="E33" s="12">
        <f t="shared" si="13"/>
        <v>2.1650326797385619</v>
      </c>
      <c r="F33" s="11">
        <f t="shared" si="14"/>
        <v>44</v>
      </c>
      <c r="G33" s="12">
        <f t="shared" si="15"/>
        <v>1.9080659150043366</v>
      </c>
      <c r="H33" s="11">
        <f t="shared" si="14"/>
        <v>38</v>
      </c>
      <c r="I33" s="12">
        <f t="shared" si="16"/>
        <v>1.7304189435336976</v>
      </c>
      <c r="J33" s="11">
        <f t="shared" si="17"/>
        <v>32</v>
      </c>
      <c r="K33" s="12">
        <f t="shared" si="18"/>
        <v>1.5399422521655439</v>
      </c>
      <c r="L33" s="11">
        <f t="shared" si="17"/>
        <v>25</v>
      </c>
      <c r="M33" s="12">
        <f t="shared" si="19"/>
        <v>1.2242899118511263</v>
      </c>
      <c r="N33" s="11">
        <f t="shared" ref="N33" si="37">SUM(N11,N22)</f>
        <v>24</v>
      </c>
      <c r="O33" s="12">
        <f t="shared" si="21"/>
        <v>1.132609721566777</v>
      </c>
    </row>
    <row r="34" spans="2:15" ht="17.25" customHeight="1" x14ac:dyDescent="0.15">
      <c r="C34" s="9" t="s">
        <v>6</v>
      </c>
      <c r="D34" s="11">
        <f>SUM(D25:D33)</f>
        <v>2448</v>
      </c>
      <c r="E34" s="12">
        <f>(D34/D$34)*100</f>
        <v>100</v>
      </c>
      <c r="F34" s="11">
        <f>SUM(F25:F33)</f>
        <v>2306</v>
      </c>
      <c r="G34" s="12">
        <f>(F34/F$34)*100</f>
        <v>100</v>
      </c>
      <c r="H34" s="11">
        <f>SUM(H25:H33)</f>
        <v>2196</v>
      </c>
      <c r="I34" s="12">
        <f>(H34/H$34)*100</f>
        <v>100</v>
      </c>
      <c r="J34" s="11">
        <f>SUM(J25:J33)</f>
        <v>2078</v>
      </c>
      <c r="K34" s="12">
        <f>(J34/J$34)*100</f>
        <v>100</v>
      </c>
      <c r="L34" s="11">
        <f>SUM(L25:L33)</f>
        <v>2042</v>
      </c>
      <c r="M34" s="12">
        <f>(L34/L$34)*100</f>
        <v>100</v>
      </c>
      <c r="N34" s="11">
        <f>SUM(N25:N33)</f>
        <v>2119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80" orientation="portrait" r:id="rId1"/>
  <headerFooter>
    <oddHeader>&amp;L&amp;"Arial Narrow,Bold"&amp;16SEPS-Fall Headcount Enrollment by Gender and Race/Ethnicity&amp;"Arial Narrow,Regular"&amp;12 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7D78-2807-4605-B0A2-1D459185B99D}">
  <sheetPr>
    <tabColor theme="6" tint="0.59999389629810485"/>
    <pageSetUpPr fitToPage="1"/>
  </sheetPr>
  <dimension ref="A1:O36"/>
  <sheetViews>
    <sheetView topLeftCell="B1" zoomScale="110" zoomScaleNormal="110" workbookViewId="0">
      <selection activeCell="Q1" sqref="Q1:U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6.5" style="1" customWidth="1"/>
    <col min="10" max="10" width="5.6640625" style="1" customWidth="1"/>
    <col min="11" max="11" width="6.3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7" width="4.6640625" style="1" bestFit="1" customWidth="1"/>
    <col min="18" max="18" width="9.1640625" style="1"/>
    <col min="19" max="19" width="27.6640625" style="1" bestFit="1" customWidth="1"/>
    <col min="20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19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1</v>
      </c>
      <c r="B3" s="1" t="s">
        <v>2</v>
      </c>
      <c r="C3" s="8" t="s">
        <v>24</v>
      </c>
      <c r="D3" s="11">
        <v>4</v>
      </c>
      <c r="E3" s="12">
        <f t="shared" ref="E3:E11" si="0">(D3/D$12)*100</f>
        <v>1.1695906432748537</v>
      </c>
      <c r="F3" s="11">
        <v>2</v>
      </c>
      <c r="G3" s="12">
        <f t="shared" ref="G3:G11" si="1">(F3/F$12)*100</f>
        <v>0.56657223796033995</v>
      </c>
      <c r="H3" s="11">
        <v>1</v>
      </c>
      <c r="I3" s="12">
        <f t="shared" ref="I3:I11" si="2">(H3/H$12)*100</f>
        <v>0.3048780487804878</v>
      </c>
      <c r="J3" s="11">
        <v>0</v>
      </c>
      <c r="K3" s="12">
        <f t="shared" ref="K3:K12" si="3">(J3/J$12)*100</f>
        <v>0</v>
      </c>
      <c r="L3" s="11">
        <v>0</v>
      </c>
      <c r="M3" s="12">
        <f t="shared" ref="M3:M12" si="4">(L3/L$12)*100</f>
        <v>0</v>
      </c>
      <c r="N3" s="11">
        <v>1</v>
      </c>
      <c r="O3" s="12">
        <f t="shared" ref="O3:O12" si="5">(N3/N$12)*100</f>
        <v>0.26315789473684209</v>
      </c>
    </row>
    <row r="4" spans="1:15" ht="17.25" customHeight="1" x14ac:dyDescent="0.15">
      <c r="C4" s="9" t="s">
        <v>16</v>
      </c>
      <c r="D4" s="11">
        <v>68</v>
      </c>
      <c r="E4" s="12">
        <f t="shared" si="0"/>
        <v>19.883040935672515</v>
      </c>
      <c r="F4" s="11">
        <v>71</v>
      </c>
      <c r="G4" s="12">
        <f t="shared" si="1"/>
        <v>20.113314447592067</v>
      </c>
      <c r="H4" s="11">
        <v>59</v>
      </c>
      <c r="I4" s="12">
        <f t="shared" si="2"/>
        <v>17.987804878048781</v>
      </c>
      <c r="J4" s="11">
        <v>60</v>
      </c>
      <c r="K4" s="12">
        <f t="shared" si="3"/>
        <v>18.518518518518519</v>
      </c>
      <c r="L4" s="11">
        <v>67</v>
      </c>
      <c r="M4" s="12">
        <f t="shared" si="4"/>
        <v>19.822485207100591</v>
      </c>
      <c r="N4" s="11">
        <v>80</v>
      </c>
      <c r="O4" s="12">
        <f t="shared" si="5"/>
        <v>21.052631578947366</v>
      </c>
    </row>
    <row r="5" spans="1:15" ht="17.25" customHeight="1" x14ac:dyDescent="0.15">
      <c r="C5" s="9" t="s">
        <v>11</v>
      </c>
      <c r="D5" s="11">
        <v>1</v>
      </c>
      <c r="E5" s="12">
        <f t="shared" si="0"/>
        <v>0.29239766081871343</v>
      </c>
      <c r="F5" s="11">
        <v>0</v>
      </c>
      <c r="G5" s="12">
        <f t="shared" si="1"/>
        <v>0</v>
      </c>
      <c r="H5" s="11">
        <v>0</v>
      </c>
      <c r="I5" s="12">
        <f t="shared" si="2"/>
        <v>0</v>
      </c>
      <c r="J5" s="11">
        <v>0</v>
      </c>
      <c r="K5" s="12">
        <f t="shared" si="3"/>
        <v>0</v>
      </c>
      <c r="L5" s="11">
        <v>0</v>
      </c>
      <c r="M5" s="12">
        <f t="shared" si="4"/>
        <v>0</v>
      </c>
      <c r="N5" s="11"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v>12</v>
      </c>
      <c r="E6" s="12">
        <f t="shared" si="0"/>
        <v>3.5087719298245612</v>
      </c>
      <c r="F6" s="11">
        <v>9</v>
      </c>
      <c r="G6" s="12">
        <f t="shared" si="1"/>
        <v>2.5495750708215295</v>
      </c>
      <c r="H6" s="11">
        <v>9</v>
      </c>
      <c r="I6" s="12">
        <f t="shared" si="2"/>
        <v>2.7439024390243905</v>
      </c>
      <c r="J6" s="11">
        <v>11</v>
      </c>
      <c r="K6" s="12">
        <f t="shared" si="3"/>
        <v>3.3950617283950617</v>
      </c>
      <c r="L6" s="11">
        <v>12</v>
      </c>
      <c r="M6" s="12">
        <f t="shared" si="4"/>
        <v>3.5502958579881656</v>
      </c>
      <c r="N6" s="11">
        <v>17</v>
      </c>
      <c r="O6" s="12">
        <f t="shared" si="5"/>
        <v>4.4736842105263159</v>
      </c>
    </row>
    <row r="7" spans="1:15" ht="17.25" customHeight="1" x14ac:dyDescent="0.15">
      <c r="C7" s="9" t="s">
        <v>12</v>
      </c>
      <c r="D7" s="11">
        <v>39</v>
      </c>
      <c r="E7" s="12">
        <f t="shared" si="0"/>
        <v>11.403508771929824</v>
      </c>
      <c r="F7" s="11">
        <v>46</v>
      </c>
      <c r="G7" s="12">
        <f t="shared" si="1"/>
        <v>13.031161473087819</v>
      </c>
      <c r="H7" s="11">
        <v>33</v>
      </c>
      <c r="I7" s="12">
        <f t="shared" si="2"/>
        <v>10.060975609756099</v>
      </c>
      <c r="J7" s="11">
        <v>31</v>
      </c>
      <c r="K7" s="12">
        <f t="shared" si="3"/>
        <v>9.5679012345679002</v>
      </c>
      <c r="L7" s="11">
        <v>40</v>
      </c>
      <c r="M7" s="12">
        <f t="shared" si="4"/>
        <v>11.834319526627219</v>
      </c>
      <c r="N7" s="11">
        <v>52</v>
      </c>
      <c r="O7" s="12">
        <f t="shared" si="5"/>
        <v>13.684210526315791</v>
      </c>
    </row>
    <row r="8" spans="1:15" ht="17.25" customHeight="1" x14ac:dyDescent="0.15">
      <c r="C8" s="9" t="s">
        <v>13</v>
      </c>
      <c r="D8" s="11">
        <v>0</v>
      </c>
      <c r="E8" s="12">
        <f t="shared" si="0"/>
        <v>0</v>
      </c>
      <c r="F8" s="11">
        <v>1</v>
      </c>
      <c r="G8" s="12">
        <f t="shared" si="1"/>
        <v>0.28328611898016998</v>
      </c>
      <c r="H8" s="11">
        <v>1</v>
      </c>
      <c r="I8" s="12">
        <f t="shared" si="2"/>
        <v>0.3048780487804878</v>
      </c>
      <c r="J8" s="11">
        <v>0</v>
      </c>
      <c r="K8" s="12">
        <f t="shared" si="3"/>
        <v>0</v>
      </c>
      <c r="L8" s="11">
        <v>0</v>
      </c>
      <c r="M8" s="12">
        <f t="shared" si="4"/>
        <v>0</v>
      </c>
      <c r="N8" s="11"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v>191</v>
      </c>
      <c r="E9" s="12">
        <f t="shared" si="0"/>
        <v>55.847953216374272</v>
      </c>
      <c r="F9" s="11">
        <v>199</v>
      </c>
      <c r="G9" s="12">
        <f t="shared" si="1"/>
        <v>56.373937677053817</v>
      </c>
      <c r="H9" s="11">
        <v>200</v>
      </c>
      <c r="I9" s="12">
        <f t="shared" si="2"/>
        <v>60.975609756097562</v>
      </c>
      <c r="J9" s="11">
        <v>195</v>
      </c>
      <c r="K9" s="12">
        <f t="shared" si="3"/>
        <v>60.185185185185183</v>
      </c>
      <c r="L9" s="11">
        <v>199</v>
      </c>
      <c r="M9" s="12">
        <f t="shared" si="4"/>
        <v>58.875739644970416</v>
      </c>
      <c r="N9" s="11">
        <v>209</v>
      </c>
      <c r="O9" s="12">
        <f t="shared" si="5"/>
        <v>55.000000000000007</v>
      </c>
    </row>
    <row r="10" spans="1:15" ht="17.25" customHeight="1" x14ac:dyDescent="0.15">
      <c r="C10" s="9" t="s">
        <v>15</v>
      </c>
      <c r="D10" s="11">
        <v>11</v>
      </c>
      <c r="E10" s="12">
        <f t="shared" si="0"/>
        <v>3.2163742690058479</v>
      </c>
      <c r="F10" s="11">
        <v>12</v>
      </c>
      <c r="G10" s="12">
        <f t="shared" si="1"/>
        <v>3.3994334277620402</v>
      </c>
      <c r="H10" s="11">
        <v>14</v>
      </c>
      <c r="I10" s="12">
        <f t="shared" si="2"/>
        <v>4.2682926829268295</v>
      </c>
      <c r="J10" s="11">
        <v>19</v>
      </c>
      <c r="K10" s="12">
        <f t="shared" si="3"/>
        <v>5.8641975308641969</v>
      </c>
      <c r="L10" s="11">
        <v>12</v>
      </c>
      <c r="M10" s="12">
        <f t="shared" si="4"/>
        <v>3.5502958579881656</v>
      </c>
      <c r="N10" s="11">
        <v>13</v>
      </c>
      <c r="O10" s="12">
        <f t="shared" si="5"/>
        <v>3.4210526315789478</v>
      </c>
    </row>
    <row r="11" spans="1:15" ht="17.25" customHeight="1" x14ac:dyDescent="0.15">
      <c r="C11" s="9" t="s">
        <v>18</v>
      </c>
      <c r="D11" s="11">
        <v>16</v>
      </c>
      <c r="E11" s="12">
        <f t="shared" si="0"/>
        <v>4.6783625730994149</v>
      </c>
      <c r="F11" s="11">
        <v>13</v>
      </c>
      <c r="G11" s="12">
        <f t="shared" si="1"/>
        <v>3.6827195467422094</v>
      </c>
      <c r="H11" s="11">
        <v>11</v>
      </c>
      <c r="I11" s="12">
        <f t="shared" si="2"/>
        <v>3.3536585365853662</v>
      </c>
      <c r="J11" s="11">
        <v>8</v>
      </c>
      <c r="K11" s="12">
        <f t="shared" si="3"/>
        <v>2.4691358024691357</v>
      </c>
      <c r="L11" s="11">
        <v>8</v>
      </c>
      <c r="M11" s="12">
        <f t="shared" si="4"/>
        <v>2.3668639053254439</v>
      </c>
      <c r="N11" s="11">
        <v>8</v>
      </c>
      <c r="O11" s="12">
        <f t="shared" si="5"/>
        <v>2.1052631578947367</v>
      </c>
    </row>
    <row r="12" spans="1:15" ht="17.25" customHeight="1" x14ac:dyDescent="0.15">
      <c r="C12" s="9" t="s">
        <v>6</v>
      </c>
      <c r="D12" s="11">
        <f>SUM(D3:D11)</f>
        <v>342</v>
      </c>
      <c r="E12" s="12">
        <f>(D12/D$12)*100</f>
        <v>100</v>
      </c>
      <c r="F12" s="11">
        <f>SUM(F3:F11)</f>
        <v>353</v>
      </c>
      <c r="G12" s="12">
        <f>(F12/F$12)*100</f>
        <v>100</v>
      </c>
      <c r="H12" s="11">
        <f>SUM(H3:H11)</f>
        <v>328</v>
      </c>
      <c r="I12" s="12">
        <f>(H12/H$12)*100</f>
        <v>100</v>
      </c>
      <c r="J12" s="11">
        <f>SUM(J3:J11)</f>
        <v>324</v>
      </c>
      <c r="K12" s="12">
        <f t="shared" si="3"/>
        <v>100</v>
      </c>
      <c r="L12" s="11">
        <f>SUM(L3:L11)</f>
        <v>338</v>
      </c>
      <c r="M12" s="12">
        <f t="shared" si="4"/>
        <v>100</v>
      </c>
      <c r="N12" s="11">
        <f>SUM(N3:N11)</f>
        <v>380</v>
      </c>
      <c r="O12" s="12">
        <f t="shared" si="5"/>
        <v>100</v>
      </c>
    </row>
    <row r="13" spans="1:15" ht="17.25" customHeight="1" thickBot="1" x14ac:dyDescent="0.2">
      <c r="C13" s="10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9</v>
      </c>
      <c r="E14" s="15">
        <f t="shared" ref="E14:E23" si="6">(D14/D$23)*100</f>
        <v>0.88321884200196277</v>
      </c>
      <c r="F14" s="14">
        <v>10</v>
      </c>
      <c r="G14" s="15">
        <f t="shared" ref="G14:G23" si="7">(F14/F$23)*100</f>
        <v>1.0548523206751055</v>
      </c>
      <c r="H14" s="14">
        <v>9</v>
      </c>
      <c r="I14" s="15">
        <f t="shared" ref="I14:I23" si="8">(H14/H$23)*100</f>
        <v>0.95948827292110883</v>
      </c>
      <c r="J14" s="14">
        <v>8</v>
      </c>
      <c r="K14" s="15">
        <f t="shared" ref="K14:K23" si="9">(J14/J$23)*100</f>
        <v>0.90909090909090906</v>
      </c>
      <c r="L14" s="14">
        <v>11</v>
      </c>
      <c r="M14" s="15">
        <f t="shared" ref="M14:M23" si="10">(L14/L$23)*100</f>
        <v>1.2304250559284116</v>
      </c>
      <c r="N14" s="14">
        <v>11</v>
      </c>
      <c r="O14" s="15">
        <f t="shared" ref="O14:O23" si="11">(N14/N$23)*100</f>
        <v>1.166489925768823</v>
      </c>
    </row>
    <row r="15" spans="1:15" ht="17.25" customHeight="1" x14ac:dyDescent="0.15">
      <c r="C15" s="9" t="s">
        <v>16</v>
      </c>
      <c r="D15" s="11">
        <v>176</v>
      </c>
      <c r="E15" s="12">
        <f t="shared" si="6"/>
        <v>17.271835132482828</v>
      </c>
      <c r="F15" s="11">
        <v>154</v>
      </c>
      <c r="G15" s="12">
        <f t="shared" si="7"/>
        <v>16.244725738396625</v>
      </c>
      <c r="H15" s="11">
        <v>162</v>
      </c>
      <c r="I15" s="12">
        <f t="shared" si="8"/>
        <v>17.270788912579956</v>
      </c>
      <c r="J15" s="11">
        <v>158</v>
      </c>
      <c r="K15" s="12">
        <f t="shared" si="9"/>
        <v>17.954545454545453</v>
      </c>
      <c r="L15" s="11">
        <v>159</v>
      </c>
      <c r="M15" s="12">
        <f t="shared" si="10"/>
        <v>17.785234899328859</v>
      </c>
      <c r="N15" s="11">
        <v>211</v>
      </c>
      <c r="O15" s="12">
        <f t="shared" si="11"/>
        <v>22.375397667020145</v>
      </c>
    </row>
    <row r="16" spans="1:15" ht="17.25" customHeight="1" x14ac:dyDescent="0.15">
      <c r="C16" s="9" t="s">
        <v>11</v>
      </c>
      <c r="D16" s="11">
        <v>1</v>
      </c>
      <c r="E16" s="12">
        <f t="shared" si="6"/>
        <v>9.8135426889106966E-2</v>
      </c>
      <c r="F16" s="11">
        <v>0</v>
      </c>
      <c r="G16" s="12">
        <f t="shared" si="7"/>
        <v>0</v>
      </c>
      <c r="H16" s="11">
        <v>0</v>
      </c>
      <c r="I16" s="12">
        <f t="shared" si="8"/>
        <v>0</v>
      </c>
      <c r="J16" s="11">
        <v>0</v>
      </c>
      <c r="K16" s="12">
        <f t="shared" si="9"/>
        <v>0</v>
      </c>
      <c r="L16" s="11">
        <v>0</v>
      </c>
      <c r="M16" s="12">
        <f t="shared" si="10"/>
        <v>0</v>
      </c>
      <c r="N16" s="11">
        <v>0</v>
      </c>
      <c r="O16" s="12">
        <f t="shared" si="11"/>
        <v>0</v>
      </c>
    </row>
    <row r="17" spans="2:15" ht="17.25" customHeight="1" x14ac:dyDescent="0.15">
      <c r="C17" s="9" t="s">
        <v>17</v>
      </c>
      <c r="D17" s="11">
        <v>27</v>
      </c>
      <c r="E17" s="12">
        <f t="shared" si="6"/>
        <v>2.649656526005888</v>
      </c>
      <c r="F17" s="11">
        <v>23</v>
      </c>
      <c r="G17" s="12">
        <f t="shared" si="7"/>
        <v>2.4261603375527425</v>
      </c>
      <c r="H17" s="11">
        <v>20</v>
      </c>
      <c r="I17" s="12">
        <f t="shared" si="8"/>
        <v>2.1321961620469083</v>
      </c>
      <c r="J17" s="11">
        <v>23</v>
      </c>
      <c r="K17" s="12">
        <f t="shared" si="9"/>
        <v>2.6136363636363633</v>
      </c>
      <c r="L17" s="11">
        <v>22</v>
      </c>
      <c r="M17" s="12">
        <f t="shared" si="10"/>
        <v>2.4608501118568231</v>
      </c>
      <c r="N17" s="11">
        <v>22</v>
      </c>
      <c r="O17" s="12">
        <f t="shared" si="11"/>
        <v>2.3329798515376461</v>
      </c>
    </row>
    <row r="18" spans="2:15" ht="17.25" customHeight="1" x14ac:dyDescent="0.15">
      <c r="C18" s="9" t="s">
        <v>12</v>
      </c>
      <c r="D18" s="11">
        <v>99</v>
      </c>
      <c r="E18" s="12">
        <f t="shared" si="6"/>
        <v>9.7154072620215892</v>
      </c>
      <c r="F18" s="11">
        <v>101</v>
      </c>
      <c r="G18" s="12">
        <f t="shared" si="7"/>
        <v>10.654008438818567</v>
      </c>
      <c r="H18" s="11">
        <v>111</v>
      </c>
      <c r="I18" s="12">
        <f t="shared" si="8"/>
        <v>11.833688699360341</v>
      </c>
      <c r="J18" s="11">
        <v>109</v>
      </c>
      <c r="K18" s="12">
        <f t="shared" si="9"/>
        <v>12.386363636363637</v>
      </c>
      <c r="L18" s="11">
        <v>116</v>
      </c>
      <c r="M18" s="12">
        <f t="shared" si="10"/>
        <v>12.975391498881431</v>
      </c>
      <c r="N18" s="11">
        <v>128</v>
      </c>
      <c r="O18" s="12">
        <f t="shared" si="11"/>
        <v>13.57370095440085</v>
      </c>
    </row>
    <row r="19" spans="2:15" ht="17.25" customHeight="1" x14ac:dyDescent="0.15">
      <c r="C19" s="9" t="s">
        <v>13</v>
      </c>
      <c r="D19" s="11">
        <v>2</v>
      </c>
      <c r="E19" s="12">
        <f t="shared" si="6"/>
        <v>0.19627085377821393</v>
      </c>
      <c r="F19" s="11">
        <v>0</v>
      </c>
      <c r="G19" s="12">
        <f t="shared" si="7"/>
        <v>0</v>
      </c>
      <c r="H19" s="11">
        <v>2</v>
      </c>
      <c r="I19" s="12">
        <f t="shared" si="8"/>
        <v>0.21321961620469082</v>
      </c>
      <c r="J19" s="11">
        <v>1</v>
      </c>
      <c r="K19" s="12">
        <f t="shared" si="9"/>
        <v>0.11363636363636363</v>
      </c>
      <c r="L19" s="11">
        <v>2</v>
      </c>
      <c r="M19" s="12">
        <f t="shared" si="10"/>
        <v>0.22371364653243847</v>
      </c>
      <c r="N19" s="11">
        <v>1</v>
      </c>
      <c r="O19" s="12">
        <f t="shared" si="11"/>
        <v>0.10604453870625664</v>
      </c>
    </row>
    <row r="20" spans="2:15" ht="17.25" customHeight="1" x14ac:dyDescent="0.15">
      <c r="C20" s="9" t="s">
        <v>14</v>
      </c>
      <c r="D20" s="11">
        <v>649</v>
      </c>
      <c r="E20" s="12">
        <f t="shared" si="6"/>
        <v>63.689892051030419</v>
      </c>
      <c r="F20" s="11">
        <v>612</v>
      </c>
      <c r="G20" s="12">
        <f t="shared" si="7"/>
        <v>64.556962025316452</v>
      </c>
      <c r="H20" s="11">
        <v>587</v>
      </c>
      <c r="I20" s="12">
        <f t="shared" si="8"/>
        <v>62.579957356076754</v>
      </c>
      <c r="J20" s="11">
        <v>537</v>
      </c>
      <c r="K20" s="12">
        <f t="shared" si="9"/>
        <v>61.022727272727273</v>
      </c>
      <c r="L20" s="11">
        <v>544</v>
      </c>
      <c r="M20" s="12">
        <f t="shared" si="10"/>
        <v>60.850111856823261</v>
      </c>
      <c r="N20" s="11">
        <v>538</v>
      </c>
      <c r="O20" s="12">
        <f t="shared" si="11"/>
        <v>57.051961823966067</v>
      </c>
    </row>
    <row r="21" spans="2:15" ht="17.25" customHeight="1" x14ac:dyDescent="0.15">
      <c r="C21" s="9" t="s">
        <v>15</v>
      </c>
      <c r="D21" s="11">
        <v>29</v>
      </c>
      <c r="E21" s="12">
        <f t="shared" si="6"/>
        <v>2.845927379784102</v>
      </c>
      <c r="F21" s="11">
        <v>27</v>
      </c>
      <c r="G21" s="12">
        <f t="shared" si="7"/>
        <v>2.8481012658227849</v>
      </c>
      <c r="H21" s="11">
        <v>27</v>
      </c>
      <c r="I21" s="12">
        <f t="shared" si="8"/>
        <v>2.8784648187633262</v>
      </c>
      <c r="J21" s="11">
        <v>26</v>
      </c>
      <c r="K21" s="12">
        <f t="shared" si="9"/>
        <v>2.9545454545454546</v>
      </c>
      <c r="L21" s="11">
        <v>27</v>
      </c>
      <c r="M21" s="12">
        <f t="shared" si="10"/>
        <v>3.0201342281879198</v>
      </c>
      <c r="N21" s="11">
        <v>18</v>
      </c>
      <c r="O21" s="12">
        <f t="shared" si="11"/>
        <v>1.9088016967126193</v>
      </c>
    </row>
    <row r="22" spans="2:15" ht="17.25" customHeight="1" x14ac:dyDescent="0.15">
      <c r="C22" s="9" t="s">
        <v>18</v>
      </c>
      <c r="D22" s="11">
        <v>27</v>
      </c>
      <c r="E22" s="12">
        <f t="shared" si="6"/>
        <v>2.649656526005888</v>
      </c>
      <c r="F22" s="11">
        <v>21</v>
      </c>
      <c r="G22" s="12">
        <f t="shared" si="7"/>
        <v>2.2151898734177213</v>
      </c>
      <c r="H22" s="11">
        <v>20</v>
      </c>
      <c r="I22" s="12">
        <f t="shared" si="8"/>
        <v>2.1321961620469083</v>
      </c>
      <c r="J22" s="11">
        <v>18</v>
      </c>
      <c r="K22" s="12">
        <f t="shared" si="9"/>
        <v>2.0454545454545454</v>
      </c>
      <c r="L22" s="11">
        <v>13</v>
      </c>
      <c r="M22" s="12">
        <f t="shared" si="10"/>
        <v>1.4541387024608501</v>
      </c>
      <c r="N22" s="11">
        <v>14</v>
      </c>
      <c r="O22" s="12">
        <f t="shared" si="11"/>
        <v>1.4846235418875928</v>
      </c>
    </row>
    <row r="23" spans="2:15" ht="17.25" customHeight="1" x14ac:dyDescent="0.15">
      <c r="C23" s="9" t="s">
        <v>6</v>
      </c>
      <c r="D23" s="11">
        <f>SUM(D14:D22)</f>
        <v>1019</v>
      </c>
      <c r="E23" s="12">
        <f t="shared" si="6"/>
        <v>100</v>
      </c>
      <c r="F23" s="11">
        <f>SUM(F14:F22)</f>
        <v>948</v>
      </c>
      <c r="G23" s="12">
        <f t="shared" si="7"/>
        <v>100</v>
      </c>
      <c r="H23" s="11">
        <f>SUM(H14:H22)</f>
        <v>938</v>
      </c>
      <c r="I23" s="12">
        <f t="shared" si="8"/>
        <v>100</v>
      </c>
      <c r="J23" s="11">
        <f>SUM(J14:J22)</f>
        <v>880</v>
      </c>
      <c r="K23" s="12">
        <f t="shared" si="9"/>
        <v>100</v>
      </c>
      <c r="L23" s="11">
        <f>SUM(L14:L22)</f>
        <v>894</v>
      </c>
      <c r="M23" s="12">
        <f t="shared" si="10"/>
        <v>100</v>
      </c>
      <c r="N23" s="11">
        <f>SUM(N14:N22)</f>
        <v>943</v>
      </c>
      <c r="O23" s="12">
        <f t="shared" si="11"/>
        <v>100</v>
      </c>
    </row>
    <row r="24" spans="2:15" ht="17.25" customHeight="1" thickBot="1" x14ac:dyDescent="0.2">
      <c r="C24" s="10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13</v>
      </c>
      <c r="E25" s="15">
        <f t="shared" ref="E25:E33" si="13">(D25/D$34)*100</f>
        <v>0.95518001469507718</v>
      </c>
      <c r="F25" s="14">
        <f t="shared" ref="F25" si="14">SUM(F3,F14)</f>
        <v>12</v>
      </c>
      <c r="G25" s="15">
        <f t="shared" ref="G25:G33" si="15">(F25/F$34)*100</f>
        <v>0.92236740968485775</v>
      </c>
      <c r="H25" s="14">
        <f t="shared" ref="H25" si="16">SUM(H3,H14)</f>
        <v>10</v>
      </c>
      <c r="I25" s="15">
        <f t="shared" ref="I25:I33" si="17">(H25/H$34)*100</f>
        <v>0.78988941548183245</v>
      </c>
      <c r="J25" s="14">
        <f t="shared" ref="J25" si="18">SUM(J3,J14)</f>
        <v>8</v>
      </c>
      <c r="K25" s="15">
        <f t="shared" ref="K25:K34" si="19">(J25/J$34)*100</f>
        <v>0.66445182724252494</v>
      </c>
      <c r="L25" s="14">
        <f t="shared" ref="L25" si="20">SUM(L3,L14)</f>
        <v>11</v>
      </c>
      <c r="M25" s="15">
        <f t="shared" ref="M25:M34" si="21">(L25/L$34)*100</f>
        <v>0.89285714285714279</v>
      </c>
      <c r="N25" s="14">
        <f t="shared" ref="N25:N33" si="22">SUM(N3,N14)</f>
        <v>12</v>
      </c>
      <c r="O25" s="15">
        <f t="shared" ref="O25:O34" si="23">(N25/N$34)*100</f>
        <v>0.90702947845804993</v>
      </c>
    </row>
    <row r="26" spans="2:15" ht="17.25" customHeight="1" x14ac:dyDescent="0.15">
      <c r="C26" s="9" t="s">
        <v>16</v>
      </c>
      <c r="D26" s="11">
        <f t="shared" ref="D26" si="24">SUM(D4,D15)</f>
        <v>244</v>
      </c>
      <c r="E26" s="12">
        <f t="shared" si="13"/>
        <v>17.927994121969139</v>
      </c>
      <c r="F26" s="11">
        <f t="shared" ref="F26" si="25">SUM(F4,F15)</f>
        <v>225</v>
      </c>
      <c r="G26" s="12">
        <f t="shared" si="15"/>
        <v>17.294388931591083</v>
      </c>
      <c r="H26" s="11">
        <f t="shared" ref="H26" si="26">SUM(H4,H15)</f>
        <v>221</v>
      </c>
      <c r="I26" s="12">
        <f t="shared" si="17"/>
        <v>17.456556082148499</v>
      </c>
      <c r="J26" s="11">
        <f t="shared" ref="J26" si="27">SUM(J4,J15)</f>
        <v>218</v>
      </c>
      <c r="K26" s="12">
        <f t="shared" si="19"/>
        <v>18.106312292358805</v>
      </c>
      <c r="L26" s="11">
        <f t="shared" ref="L26" si="28">SUM(L4,L15)</f>
        <v>226</v>
      </c>
      <c r="M26" s="12">
        <f t="shared" si="21"/>
        <v>18.344155844155843</v>
      </c>
      <c r="N26" s="11">
        <f t="shared" si="22"/>
        <v>291</v>
      </c>
      <c r="O26" s="12">
        <f t="shared" si="23"/>
        <v>21.995464852607711</v>
      </c>
    </row>
    <row r="27" spans="2:15" ht="17.25" customHeight="1" x14ac:dyDescent="0.15">
      <c r="C27" s="9" t="s">
        <v>11</v>
      </c>
      <c r="D27" s="11">
        <f t="shared" ref="D27" si="29">SUM(D5,D16)</f>
        <v>2</v>
      </c>
      <c r="E27" s="12">
        <f t="shared" si="13"/>
        <v>0.14695077149155031</v>
      </c>
      <c r="F27" s="11">
        <f t="shared" ref="F27" si="30">SUM(F5,F16)</f>
        <v>0</v>
      </c>
      <c r="G27" s="12">
        <f t="shared" si="15"/>
        <v>0</v>
      </c>
      <c r="H27" s="11">
        <f t="shared" ref="H27" si="31">SUM(H5,H16)</f>
        <v>0</v>
      </c>
      <c r="I27" s="12">
        <f t="shared" si="17"/>
        <v>0</v>
      </c>
      <c r="J27" s="11">
        <f t="shared" ref="J27" si="32">SUM(J5,J16)</f>
        <v>0</v>
      </c>
      <c r="K27" s="12">
        <f t="shared" si="19"/>
        <v>0</v>
      </c>
      <c r="L27" s="11">
        <f t="shared" ref="L27" si="33">SUM(L5,L16)</f>
        <v>0</v>
      </c>
      <c r="M27" s="12">
        <f t="shared" si="21"/>
        <v>0</v>
      </c>
      <c r="N27" s="11">
        <f t="shared" si="22"/>
        <v>0</v>
      </c>
      <c r="O27" s="12">
        <f t="shared" si="23"/>
        <v>0</v>
      </c>
    </row>
    <row r="28" spans="2:15" ht="17.25" customHeight="1" x14ac:dyDescent="0.15">
      <c r="C28" s="9" t="s">
        <v>17</v>
      </c>
      <c r="D28" s="11">
        <f t="shared" ref="D28" si="34">SUM(D6,D17)</f>
        <v>39</v>
      </c>
      <c r="E28" s="12">
        <f t="shared" si="13"/>
        <v>2.8655400440852312</v>
      </c>
      <c r="F28" s="11">
        <f t="shared" ref="F28" si="35">SUM(F6,F17)</f>
        <v>32</v>
      </c>
      <c r="G28" s="12">
        <f t="shared" si="15"/>
        <v>2.4596464258262873</v>
      </c>
      <c r="H28" s="11">
        <f t="shared" ref="H28" si="36">SUM(H6,H17)</f>
        <v>29</v>
      </c>
      <c r="I28" s="12">
        <f t="shared" si="17"/>
        <v>2.2906793048973144</v>
      </c>
      <c r="J28" s="11">
        <f t="shared" ref="J28" si="37">SUM(J6,J17)</f>
        <v>34</v>
      </c>
      <c r="K28" s="12">
        <f t="shared" si="19"/>
        <v>2.823920265780731</v>
      </c>
      <c r="L28" s="11">
        <f t="shared" ref="L28" si="38">SUM(L6,L17)</f>
        <v>34</v>
      </c>
      <c r="M28" s="12">
        <f t="shared" si="21"/>
        <v>2.7597402597402598</v>
      </c>
      <c r="N28" s="11">
        <f t="shared" si="22"/>
        <v>39</v>
      </c>
      <c r="O28" s="12">
        <f t="shared" si="23"/>
        <v>2.947845804988662</v>
      </c>
    </row>
    <row r="29" spans="2:15" ht="17.25" customHeight="1" x14ac:dyDescent="0.15">
      <c r="C29" s="9" t="s">
        <v>12</v>
      </c>
      <c r="D29" s="11">
        <f t="shared" ref="D29" si="39">SUM(D7,D18)</f>
        <v>138</v>
      </c>
      <c r="E29" s="12">
        <f t="shared" si="13"/>
        <v>10.139603232916974</v>
      </c>
      <c r="F29" s="11">
        <f t="shared" ref="F29" si="40">SUM(F7,F18)</f>
        <v>147</v>
      </c>
      <c r="G29" s="12">
        <f t="shared" si="15"/>
        <v>11.299000768639509</v>
      </c>
      <c r="H29" s="11">
        <f t="shared" ref="H29" si="41">SUM(H7,H18)</f>
        <v>144</v>
      </c>
      <c r="I29" s="12">
        <f t="shared" si="17"/>
        <v>11.374407582938389</v>
      </c>
      <c r="J29" s="11">
        <f t="shared" ref="J29" si="42">SUM(J7,J18)</f>
        <v>140</v>
      </c>
      <c r="K29" s="12">
        <f t="shared" si="19"/>
        <v>11.627906976744185</v>
      </c>
      <c r="L29" s="11">
        <f t="shared" ref="L29" si="43">SUM(L7,L18)</f>
        <v>156</v>
      </c>
      <c r="M29" s="12">
        <f t="shared" si="21"/>
        <v>12.662337662337661</v>
      </c>
      <c r="N29" s="11">
        <f t="shared" si="22"/>
        <v>180</v>
      </c>
      <c r="O29" s="12">
        <f t="shared" si="23"/>
        <v>13.605442176870749</v>
      </c>
    </row>
    <row r="30" spans="2:15" ht="17.25" customHeight="1" x14ac:dyDescent="0.15">
      <c r="C30" s="9" t="s">
        <v>13</v>
      </c>
      <c r="D30" s="11">
        <f t="shared" ref="D30" si="44">SUM(D8,D19)</f>
        <v>2</v>
      </c>
      <c r="E30" s="12">
        <f t="shared" si="13"/>
        <v>0.14695077149155031</v>
      </c>
      <c r="F30" s="11">
        <f t="shared" ref="F30" si="45">SUM(F8,F19)</f>
        <v>1</v>
      </c>
      <c r="G30" s="12">
        <f t="shared" si="15"/>
        <v>7.6863950807071479E-2</v>
      </c>
      <c r="H30" s="11">
        <f t="shared" ref="H30" si="46">SUM(H8,H19)</f>
        <v>3</v>
      </c>
      <c r="I30" s="12">
        <f t="shared" si="17"/>
        <v>0.23696682464454977</v>
      </c>
      <c r="J30" s="11">
        <f t="shared" ref="J30" si="47">SUM(J8,J19)</f>
        <v>1</v>
      </c>
      <c r="K30" s="12">
        <f t="shared" si="19"/>
        <v>8.3056478405315617E-2</v>
      </c>
      <c r="L30" s="11">
        <f t="shared" ref="L30" si="48">SUM(L8,L19)</f>
        <v>2</v>
      </c>
      <c r="M30" s="12">
        <f t="shared" si="21"/>
        <v>0.16233766233766234</v>
      </c>
      <c r="N30" s="11">
        <f t="shared" si="22"/>
        <v>1</v>
      </c>
      <c r="O30" s="12">
        <f t="shared" si="23"/>
        <v>7.5585789871504161E-2</v>
      </c>
    </row>
    <row r="31" spans="2:15" ht="17.25" customHeight="1" x14ac:dyDescent="0.15">
      <c r="C31" s="9" t="s">
        <v>14</v>
      </c>
      <c r="D31" s="11">
        <f t="shared" ref="D31" si="49">SUM(D9,D20)</f>
        <v>840</v>
      </c>
      <c r="E31" s="12">
        <f t="shared" si="13"/>
        <v>61.71932402645114</v>
      </c>
      <c r="F31" s="11">
        <f t="shared" ref="F31" si="50">SUM(F9,F20)</f>
        <v>811</v>
      </c>
      <c r="G31" s="12">
        <f t="shared" si="15"/>
        <v>62.336664104534975</v>
      </c>
      <c r="H31" s="11">
        <f t="shared" ref="H31" si="51">SUM(H9,H20)</f>
        <v>787</v>
      </c>
      <c r="I31" s="12">
        <f t="shared" si="17"/>
        <v>62.16429699842022</v>
      </c>
      <c r="J31" s="11">
        <f t="shared" ref="J31" si="52">SUM(J9,J20)</f>
        <v>732</v>
      </c>
      <c r="K31" s="12">
        <f t="shared" si="19"/>
        <v>60.797342192691026</v>
      </c>
      <c r="L31" s="11">
        <f t="shared" ref="L31" si="53">SUM(L9,L20)</f>
        <v>743</v>
      </c>
      <c r="M31" s="12">
        <f t="shared" si="21"/>
        <v>60.308441558441558</v>
      </c>
      <c r="N31" s="11">
        <f t="shared" si="22"/>
        <v>747</v>
      </c>
      <c r="O31" s="12">
        <f t="shared" si="23"/>
        <v>56.4625850340136</v>
      </c>
    </row>
    <row r="32" spans="2:15" ht="17.25" customHeight="1" x14ac:dyDescent="0.15">
      <c r="C32" s="9" t="s">
        <v>15</v>
      </c>
      <c r="D32" s="11">
        <f t="shared" ref="D32" si="54">SUM(D10,D21)</f>
        <v>40</v>
      </c>
      <c r="E32" s="12">
        <f t="shared" si="13"/>
        <v>2.9390154298310067</v>
      </c>
      <c r="F32" s="11">
        <f t="shared" ref="F32" si="55">SUM(F10,F21)</f>
        <v>39</v>
      </c>
      <c r="G32" s="12">
        <f t="shared" si="15"/>
        <v>2.997694081475788</v>
      </c>
      <c r="H32" s="11">
        <f t="shared" ref="H32" si="56">SUM(H10,H21)</f>
        <v>41</v>
      </c>
      <c r="I32" s="12">
        <f t="shared" si="17"/>
        <v>3.238546603475513</v>
      </c>
      <c r="J32" s="11">
        <f t="shared" ref="J32" si="57">SUM(J10,J21)</f>
        <v>45</v>
      </c>
      <c r="K32" s="12">
        <f t="shared" si="19"/>
        <v>3.7375415282392028</v>
      </c>
      <c r="L32" s="11">
        <f t="shared" ref="L32" si="58">SUM(L10,L21)</f>
        <v>39</v>
      </c>
      <c r="M32" s="12">
        <f t="shared" si="21"/>
        <v>3.1655844155844153</v>
      </c>
      <c r="N32" s="11">
        <f t="shared" si="22"/>
        <v>31</v>
      </c>
      <c r="O32" s="12">
        <f t="shared" si="23"/>
        <v>2.3431594860166287</v>
      </c>
    </row>
    <row r="33" spans="2:15" ht="17.25" customHeight="1" x14ac:dyDescent="0.15">
      <c r="C33" s="9" t="s">
        <v>18</v>
      </c>
      <c r="D33" s="11">
        <f t="shared" ref="D33" si="59">SUM(D11,D22)</f>
        <v>43</v>
      </c>
      <c r="E33" s="12">
        <f t="shared" si="13"/>
        <v>3.1594415870683319</v>
      </c>
      <c r="F33" s="11">
        <f t="shared" ref="F33" si="60">SUM(F11,F22)</f>
        <v>34</v>
      </c>
      <c r="G33" s="12">
        <f t="shared" si="15"/>
        <v>2.6133743274404306</v>
      </c>
      <c r="H33" s="11">
        <f t="shared" ref="H33" si="61">SUM(H11,H22)</f>
        <v>31</v>
      </c>
      <c r="I33" s="12">
        <f t="shared" si="17"/>
        <v>2.4486571879936809</v>
      </c>
      <c r="J33" s="11">
        <f t="shared" ref="J33" si="62">SUM(J11,J22)</f>
        <v>26</v>
      </c>
      <c r="K33" s="12">
        <f t="shared" si="19"/>
        <v>2.1594684385382057</v>
      </c>
      <c r="L33" s="11">
        <f t="shared" ref="L33" si="63">SUM(L11,L22)</f>
        <v>21</v>
      </c>
      <c r="M33" s="12">
        <f t="shared" si="21"/>
        <v>1.7045454545454544</v>
      </c>
      <c r="N33" s="11">
        <f t="shared" si="22"/>
        <v>22</v>
      </c>
      <c r="O33" s="12">
        <f t="shared" si="23"/>
        <v>1.6628873771730914</v>
      </c>
    </row>
    <row r="34" spans="2:15" ht="17.25" customHeight="1" x14ac:dyDescent="0.15">
      <c r="C34" s="9" t="s">
        <v>6</v>
      </c>
      <c r="D34" s="11">
        <f>SUM(D25:D33)</f>
        <v>1361</v>
      </c>
      <c r="E34" s="12">
        <f>(D34/D$34)*100</f>
        <v>100</v>
      </c>
      <c r="F34" s="11">
        <f>SUM(F25:F33)</f>
        <v>1301</v>
      </c>
      <c r="G34" s="12">
        <f>(F34/F$34)*100</f>
        <v>100</v>
      </c>
      <c r="H34" s="11">
        <f>SUM(H25:H33)</f>
        <v>1266</v>
      </c>
      <c r="I34" s="12">
        <f>(H34/H$34)*100</f>
        <v>100</v>
      </c>
      <c r="J34" s="11">
        <f>SUM(J25:J33)</f>
        <v>1204</v>
      </c>
      <c r="K34" s="12">
        <f t="shared" si="19"/>
        <v>100</v>
      </c>
      <c r="L34" s="11">
        <f>SUM(L25:L33)</f>
        <v>1232</v>
      </c>
      <c r="M34" s="12">
        <f t="shared" si="21"/>
        <v>100</v>
      </c>
      <c r="N34" s="11">
        <f>SUM(N25:N33)</f>
        <v>1323</v>
      </c>
      <c r="O34" s="12">
        <f t="shared" si="23"/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7" orientation="portrait" r:id="rId1"/>
  <headerFooter>
    <oddHeader>&amp;L&amp;"Arial Narrow,Bold"&amp;16SEPS-Fall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DB54-2760-4D80-B196-3300478CD949}">
  <sheetPr>
    <tabColor theme="6" tint="0.59999389629810485"/>
    <pageSetUpPr fitToPage="1"/>
  </sheetPr>
  <dimension ref="A1:O36"/>
  <sheetViews>
    <sheetView topLeftCell="B1" zoomScale="110" zoomScaleNormal="110" workbookViewId="0">
      <selection activeCell="Q1" sqref="Q1:Y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9" width="5.5" style="1" customWidth="1"/>
    <col min="10" max="10" width="5.6640625" style="1" customWidth="1"/>
    <col min="11" max="11" width="6.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" width="4.6640625" style="1" bestFit="1" customWidth="1"/>
    <col min="17" max="17" width="1.83203125" style="1" bestFit="1" customWidth="1"/>
    <col min="18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4</v>
      </c>
      <c r="B3" s="1" t="s">
        <v>2</v>
      </c>
      <c r="C3" s="8" t="s">
        <v>24</v>
      </c>
      <c r="D3" s="11">
        <v>1</v>
      </c>
      <c r="E3" s="12">
        <f t="shared" ref="E3:E7" si="0">(D3/D$12)*100</f>
        <v>0.40322580645161288</v>
      </c>
      <c r="F3" s="11">
        <v>1</v>
      </c>
      <c r="G3" s="12">
        <f t="shared" ref="G3:G7" si="1">(F3/F$12)*100</f>
        <v>0.40816326530612246</v>
      </c>
      <c r="H3" s="11">
        <v>1</v>
      </c>
      <c r="I3" s="12">
        <f t="shared" ref="I3:I7" si="2">(H3/H$12)*100</f>
        <v>0.43103448275862066</v>
      </c>
      <c r="J3" s="11">
        <v>2</v>
      </c>
      <c r="K3" s="12">
        <f t="shared" ref="K3:K7" si="3">(J3/J$12)*100</f>
        <v>0.86206896551724133</v>
      </c>
      <c r="L3" s="11">
        <v>1</v>
      </c>
      <c r="M3" s="12">
        <f t="shared" ref="M3:M7" si="4">(L3/L$12)*100</f>
        <v>0.5</v>
      </c>
      <c r="N3" s="11">
        <v>2</v>
      </c>
      <c r="O3" s="12">
        <f t="shared" ref="O3:O7" si="5">(N3/N$12)*100</f>
        <v>0.98039215686274506</v>
      </c>
    </row>
    <row r="4" spans="1:15" ht="17.25" customHeight="1" x14ac:dyDescent="0.15">
      <c r="C4" s="9" t="s">
        <v>16</v>
      </c>
      <c r="D4" s="11">
        <v>33</v>
      </c>
      <c r="E4" s="12">
        <f t="shared" si="0"/>
        <v>13.306451612903224</v>
      </c>
      <c r="F4" s="11">
        <v>30</v>
      </c>
      <c r="G4" s="12">
        <f t="shared" si="1"/>
        <v>12.244897959183673</v>
      </c>
      <c r="H4" s="11">
        <v>33</v>
      </c>
      <c r="I4" s="12">
        <f t="shared" si="2"/>
        <v>14.224137931034484</v>
      </c>
      <c r="J4" s="11">
        <v>30</v>
      </c>
      <c r="K4" s="12">
        <f t="shared" si="3"/>
        <v>12.931034482758621</v>
      </c>
      <c r="L4" s="11">
        <v>27</v>
      </c>
      <c r="M4" s="12">
        <f t="shared" si="4"/>
        <v>13.5</v>
      </c>
      <c r="N4" s="11">
        <v>30</v>
      </c>
      <c r="O4" s="12">
        <f t="shared" si="5"/>
        <v>14.705882352941178</v>
      </c>
    </row>
    <row r="5" spans="1:15" ht="17.25" customHeight="1" x14ac:dyDescent="0.15">
      <c r="C5" s="9" t="s">
        <v>11</v>
      </c>
      <c r="D5" s="11">
        <v>0</v>
      </c>
      <c r="E5" s="12">
        <f t="shared" si="0"/>
        <v>0</v>
      </c>
      <c r="F5" s="11">
        <v>0</v>
      </c>
      <c r="G5" s="12">
        <f t="shared" si="1"/>
        <v>0</v>
      </c>
      <c r="H5" s="11">
        <v>0</v>
      </c>
      <c r="I5" s="12">
        <f t="shared" si="2"/>
        <v>0</v>
      </c>
      <c r="J5" s="11">
        <v>0</v>
      </c>
      <c r="K5" s="12">
        <f t="shared" si="3"/>
        <v>0</v>
      </c>
      <c r="L5" s="11">
        <v>0</v>
      </c>
      <c r="M5" s="12">
        <f t="shared" si="4"/>
        <v>0</v>
      </c>
      <c r="N5" s="11"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v>3</v>
      </c>
      <c r="E6" s="12">
        <f t="shared" si="0"/>
        <v>1.2096774193548387</v>
      </c>
      <c r="F6" s="11">
        <v>3</v>
      </c>
      <c r="G6" s="12">
        <f t="shared" si="1"/>
        <v>1.2244897959183674</v>
      </c>
      <c r="H6" s="11">
        <v>3</v>
      </c>
      <c r="I6" s="12">
        <f t="shared" si="2"/>
        <v>1.2931034482758621</v>
      </c>
      <c r="J6" s="11">
        <v>3</v>
      </c>
      <c r="K6" s="12">
        <f t="shared" si="3"/>
        <v>1.2931034482758621</v>
      </c>
      <c r="L6" s="11">
        <v>3</v>
      </c>
      <c r="M6" s="12">
        <f t="shared" si="4"/>
        <v>1.5</v>
      </c>
      <c r="N6" s="11">
        <v>1</v>
      </c>
      <c r="O6" s="12">
        <f t="shared" si="5"/>
        <v>0.49019607843137253</v>
      </c>
    </row>
    <row r="7" spans="1:15" ht="17.25" customHeight="1" x14ac:dyDescent="0.15">
      <c r="C7" s="9" t="s">
        <v>12</v>
      </c>
      <c r="D7" s="11">
        <v>22</v>
      </c>
      <c r="E7" s="12">
        <f t="shared" si="0"/>
        <v>8.870967741935484</v>
      </c>
      <c r="F7" s="11">
        <v>23</v>
      </c>
      <c r="G7" s="12">
        <f t="shared" si="1"/>
        <v>9.387755102040817</v>
      </c>
      <c r="H7" s="11">
        <v>19</v>
      </c>
      <c r="I7" s="12">
        <f t="shared" si="2"/>
        <v>8.1896551724137936</v>
      </c>
      <c r="J7" s="11">
        <v>23</v>
      </c>
      <c r="K7" s="12">
        <f t="shared" si="3"/>
        <v>9.9137931034482758</v>
      </c>
      <c r="L7" s="11">
        <v>28</v>
      </c>
      <c r="M7" s="12">
        <f t="shared" si="4"/>
        <v>14.000000000000002</v>
      </c>
      <c r="N7" s="11">
        <v>28</v>
      </c>
      <c r="O7" s="12">
        <f t="shared" si="5"/>
        <v>13.725490196078432</v>
      </c>
    </row>
    <row r="8" spans="1:15" ht="17.25" customHeight="1" x14ac:dyDescent="0.15">
      <c r="C8" s="9" t="s">
        <v>13</v>
      </c>
      <c r="D8" s="11">
        <v>0</v>
      </c>
      <c r="E8" s="12">
        <f>(D8/D$12)*100</f>
        <v>0</v>
      </c>
      <c r="F8" s="11">
        <v>0</v>
      </c>
      <c r="G8" s="12">
        <f>(F8/F$12)*100</f>
        <v>0</v>
      </c>
      <c r="H8" s="11">
        <v>0</v>
      </c>
      <c r="I8" s="12">
        <f>(H8/H$12)*100</f>
        <v>0</v>
      </c>
      <c r="J8" s="11">
        <v>0</v>
      </c>
      <c r="K8" s="12">
        <f>(J8/J$12)*100</f>
        <v>0</v>
      </c>
      <c r="L8" s="11">
        <v>0</v>
      </c>
      <c r="M8" s="12">
        <f>(L8/L$12)*100</f>
        <v>0</v>
      </c>
      <c r="N8" s="11">
        <v>0</v>
      </c>
      <c r="O8" s="12">
        <f>(N8/N$12)*100</f>
        <v>0</v>
      </c>
    </row>
    <row r="9" spans="1:15" ht="17.25" customHeight="1" x14ac:dyDescent="0.15">
      <c r="C9" s="9" t="s">
        <v>14</v>
      </c>
      <c r="D9" s="11">
        <v>184</v>
      </c>
      <c r="E9" s="12">
        <f t="shared" ref="E9" si="6">(D9/D$12)*100</f>
        <v>74.193548387096769</v>
      </c>
      <c r="F9" s="11">
        <v>182</v>
      </c>
      <c r="G9" s="12">
        <f t="shared" ref="G9" si="7">(F9/F$12)*100</f>
        <v>74.285714285714292</v>
      </c>
      <c r="H9" s="11">
        <v>169</v>
      </c>
      <c r="I9" s="12">
        <f t="shared" ref="I9" si="8">(H9/H$12)*100</f>
        <v>72.84482758620689</v>
      </c>
      <c r="J9" s="11">
        <v>166</v>
      </c>
      <c r="K9" s="12">
        <f t="shared" ref="K9" si="9">(J9/J$12)*100</f>
        <v>71.551724137931032</v>
      </c>
      <c r="L9" s="11">
        <v>135</v>
      </c>
      <c r="M9" s="12">
        <f t="shared" ref="M9" si="10">(L9/L$12)*100</f>
        <v>67.5</v>
      </c>
      <c r="N9" s="11">
        <v>134</v>
      </c>
      <c r="O9" s="12">
        <f t="shared" ref="O9" si="11">(N9/N$12)*100</f>
        <v>65.686274509803923</v>
      </c>
    </row>
    <row r="10" spans="1:15" ht="17.25" customHeight="1" x14ac:dyDescent="0.15">
      <c r="C10" s="9" t="s">
        <v>15</v>
      </c>
      <c r="D10" s="11">
        <v>3</v>
      </c>
      <c r="E10" s="12">
        <f>(D10/D$12)*100</f>
        <v>1.2096774193548387</v>
      </c>
      <c r="F10" s="11">
        <v>4</v>
      </c>
      <c r="G10" s="12">
        <f>(F10/F$12)*100</f>
        <v>1.6326530612244898</v>
      </c>
      <c r="H10" s="11">
        <v>6</v>
      </c>
      <c r="I10" s="12">
        <f>(H10/H$12)*100</f>
        <v>2.5862068965517242</v>
      </c>
      <c r="J10" s="11">
        <v>8</v>
      </c>
      <c r="K10" s="12">
        <f>(J10/J$12)*100</f>
        <v>3.4482758620689653</v>
      </c>
      <c r="L10" s="11">
        <v>6</v>
      </c>
      <c r="M10" s="12">
        <f>(L10/L$12)*100</f>
        <v>3</v>
      </c>
      <c r="N10" s="11">
        <v>9</v>
      </c>
      <c r="O10" s="12">
        <f>(N10/N$12)*100</f>
        <v>4.4117647058823533</v>
      </c>
    </row>
    <row r="11" spans="1:15" ht="17.25" customHeight="1" x14ac:dyDescent="0.15">
      <c r="C11" s="9" t="s">
        <v>18</v>
      </c>
      <c r="D11" s="11">
        <v>2</v>
      </c>
      <c r="E11" s="12">
        <f t="shared" ref="E11" si="12">(D11/D$12)*100</f>
        <v>0.80645161290322576</v>
      </c>
      <c r="F11" s="11">
        <v>2</v>
      </c>
      <c r="G11" s="12">
        <f t="shared" ref="G11" si="13">(F11/F$12)*100</f>
        <v>0.81632653061224492</v>
      </c>
      <c r="H11" s="11">
        <v>1</v>
      </c>
      <c r="I11" s="12">
        <f t="shared" ref="I11" si="14">(H11/H$12)*100</f>
        <v>0.43103448275862066</v>
      </c>
      <c r="J11" s="11">
        <v>0</v>
      </c>
      <c r="K11" s="12">
        <f t="shared" ref="K11" si="15">(J11/J$12)*100</f>
        <v>0</v>
      </c>
      <c r="L11" s="11">
        <v>0</v>
      </c>
      <c r="M11" s="12">
        <f t="shared" ref="M11" si="16">(L11/L$12)*100</f>
        <v>0</v>
      </c>
      <c r="N11" s="11">
        <v>0</v>
      </c>
      <c r="O11" s="12">
        <f t="shared" ref="O11" si="17">(N11/N$12)*100</f>
        <v>0</v>
      </c>
    </row>
    <row r="12" spans="1:15" ht="17.25" customHeight="1" x14ac:dyDescent="0.15">
      <c r="C12" s="9" t="s">
        <v>6</v>
      </c>
      <c r="D12" s="11">
        <f>SUM(D3:D11)</f>
        <v>248</v>
      </c>
      <c r="E12" s="12">
        <f>(D12/D$12)*100</f>
        <v>100</v>
      </c>
      <c r="F12" s="11">
        <f>SUM(F3:F11)</f>
        <v>245</v>
      </c>
      <c r="G12" s="12">
        <f>(F12/F$12)*100</f>
        <v>100</v>
      </c>
      <c r="H12" s="11">
        <f>SUM(H3:H11)</f>
        <v>232</v>
      </c>
      <c r="I12" s="12">
        <f>(H12/H$12)*100</f>
        <v>100</v>
      </c>
      <c r="J12" s="11">
        <f>SUM(J3:J11)</f>
        <v>232</v>
      </c>
      <c r="K12" s="12">
        <f>(J12/J$12)*100</f>
        <v>100</v>
      </c>
      <c r="L12" s="11">
        <f>SUM(L3:L11)</f>
        <v>200</v>
      </c>
      <c r="M12" s="12">
        <f>(L12/L$12)*100</f>
        <v>100</v>
      </c>
      <c r="N12" s="11">
        <f>SUM(N3:N11)</f>
        <v>204</v>
      </c>
      <c r="O12" s="12">
        <f>(N12/N$12)*100</f>
        <v>100</v>
      </c>
    </row>
    <row r="13" spans="1:15" ht="17.25" customHeight="1" thickBot="1" x14ac:dyDescent="0.2">
      <c r="C13" s="10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</v>
      </c>
      <c r="E14" s="15">
        <f t="shared" ref="E14:E23" si="18">(D14/D$23)*100</f>
        <v>0.11918951132300357</v>
      </c>
      <c r="F14" s="14">
        <v>3</v>
      </c>
      <c r="G14" s="15">
        <f t="shared" ref="G14:G23" si="19">(F14/F$23)*100</f>
        <v>0.39473684210526316</v>
      </c>
      <c r="H14" s="14">
        <v>1</v>
      </c>
      <c r="I14" s="15">
        <f t="shared" ref="I14:I23" si="20">(H14/H$23)*100</f>
        <v>0.14326647564469913</v>
      </c>
      <c r="J14" s="14">
        <v>0</v>
      </c>
      <c r="K14" s="15">
        <f t="shared" ref="K14:K23" si="21">(J14/J$23)*100</f>
        <v>0</v>
      </c>
      <c r="L14" s="14">
        <v>2</v>
      </c>
      <c r="M14" s="15">
        <f t="shared" ref="M14:M23" si="22">(L14/L$23)*100</f>
        <v>0.32786885245901637</v>
      </c>
      <c r="N14" s="14">
        <v>1</v>
      </c>
      <c r="O14" s="15">
        <f t="shared" ref="O14:O23" si="23">(N14/N$23)*100</f>
        <v>0.16891891891891891</v>
      </c>
    </row>
    <row r="15" spans="1:15" ht="17.25" customHeight="1" x14ac:dyDescent="0.15">
      <c r="C15" s="9" t="s">
        <v>16</v>
      </c>
      <c r="D15" s="11">
        <v>93</v>
      </c>
      <c r="E15" s="12">
        <f t="shared" si="18"/>
        <v>11.084624553039331</v>
      </c>
      <c r="F15" s="11">
        <v>86</v>
      </c>
      <c r="G15" s="12">
        <f t="shared" si="19"/>
        <v>11.315789473684211</v>
      </c>
      <c r="H15" s="11">
        <v>71</v>
      </c>
      <c r="I15" s="12">
        <f t="shared" si="20"/>
        <v>10.17191977077364</v>
      </c>
      <c r="J15" s="11">
        <v>73</v>
      </c>
      <c r="K15" s="12">
        <f t="shared" si="21"/>
        <v>11.370716510903426</v>
      </c>
      <c r="L15" s="11">
        <v>75</v>
      </c>
      <c r="M15" s="12">
        <f t="shared" si="22"/>
        <v>12.295081967213115</v>
      </c>
      <c r="N15" s="11">
        <v>75</v>
      </c>
      <c r="O15" s="12">
        <f t="shared" si="23"/>
        <v>12.668918918918919</v>
      </c>
    </row>
    <row r="16" spans="1:15" ht="17.25" customHeight="1" x14ac:dyDescent="0.15">
      <c r="C16" s="9" t="s">
        <v>11</v>
      </c>
      <c r="D16" s="11">
        <v>2</v>
      </c>
      <c r="E16" s="12">
        <f t="shared" si="18"/>
        <v>0.23837902264600713</v>
      </c>
      <c r="F16" s="11">
        <v>1</v>
      </c>
      <c r="G16" s="12">
        <f t="shared" si="19"/>
        <v>0.13157894736842105</v>
      </c>
      <c r="H16" s="11">
        <v>0</v>
      </c>
      <c r="I16" s="12">
        <f t="shared" si="20"/>
        <v>0</v>
      </c>
      <c r="J16" s="11">
        <v>0</v>
      </c>
      <c r="K16" s="12">
        <f t="shared" si="21"/>
        <v>0</v>
      </c>
      <c r="L16" s="11">
        <v>0</v>
      </c>
      <c r="M16" s="12">
        <f t="shared" si="22"/>
        <v>0</v>
      </c>
      <c r="N16" s="11">
        <v>0</v>
      </c>
      <c r="O16" s="12">
        <f t="shared" si="23"/>
        <v>0</v>
      </c>
    </row>
    <row r="17" spans="2:15" ht="17.25" customHeight="1" x14ac:dyDescent="0.15">
      <c r="C17" s="9" t="s">
        <v>17</v>
      </c>
      <c r="D17" s="11">
        <v>11</v>
      </c>
      <c r="E17" s="12">
        <f t="shared" si="18"/>
        <v>1.3110846245530394</v>
      </c>
      <c r="F17" s="11">
        <v>15</v>
      </c>
      <c r="G17" s="12">
        <f t="shared" si="19"/>
        <v>1.9736842105263157</v>
      </c>
      <c r="H17" s="11">
        <v>12</v>
      </c>
      <c r="I17" s="12">
        <f t="shared" si="20"/>
        <v>1.7191977077363898</v>
      </c>
      <c r="J17" s="11">
        <v>10</v>
      </c>
      <c r="K17" s="12">
        <f t="shared" si="21"/>
        <v>1.557632398753894</v>
      </c>
      <c r="L17" s="11">
        <v>10</v>
      </c>
      <c r="M17" s="12">
        <f t="shared" si="22"/>
        <v>1.639344262295082</v>
      </c>
      <c r="N17" s="11">
        <v>12</v>
      </c>
      <c r="O17" s="12">
        <f t="shared" si="23"/>
        <v>2.0270270270270272</v>
      </c>
    </row>
    <row r="18" spans="2:15" ht="17.25" customHeight="1" x14ac:dyDescent="0.15">
      <c r="C18" s="9" t="s">
        <v>12</v>
      </c>
      <c r="D18" s="11">
        <v>68</v>
      </c>
      <c r="E18" s="12">
        <f t="shared" si="18"/>
        <v>8.104886769964244</v>
      </c>
      <c r="F18" s="11">
        <v>61</v>
      </c>
      <c r="G18" s="12">
        <f t="shared" si="19"/>
        <v>8.026315789473685</v>
      </c>
      <c r="H18" s="11">
        <v>51</v>
      </c>
      <c r="I18" s="12">
        <f t="shared" si="20"/>
        <v>7.3065902578796571</v>
      </c>
      <c r="J18" s="11">
        <v>46</v>
      </c>
      <c r="K18" s="12">
        <f t="shared" si="21"/>
        <v>7.1651090342679122</v>
      </c>
      <c r="L18" s="11">
        <v>40</v>
      </c>
      <c r="M18" s="12">
        <f t="shared" si="22"/>
        <v>6.557377049180328</v>
      </c>
      <c r="N18" s="11">
        <v>40</v>
      </c>
      <c r="O18" s="12">
        <f t="shared" si="23"/>
        <v>6.756756756756757</v>
      </c>
    </row>
    <row r="19" spans="2:15" ht="17.25" customHeight="1" x14ac:dyDescent="0.15">
      <c r="C19" s="9" t="s">
        <v>13</v>
      </c>
      <c r="D19" s="11">
        <v>1</v>
      </c>
      <c r="E19" s="12">
        <f t="shared" si="18"/>
        <v>0.11918951132300357</v>
      </c>
      <c r="F19" s="11">
        <v>1</v>
      </c>
      <c r="G19" s="12">
        <f t="shared" si="19"/>
        <v>0.13157894736842105</v>
      </c>
      <c r="H19" s="11">
        <v>1</v>
      </c>
      <c r="I19" s="12">
        <f t="shared" si="20"/>
        <v>0.14326647564469913</v>
      </c>
      <c r="J19" s="11">
        <v>1</v>
      </c>
      <c r="K19" s="12">
        <f t="shared" si="21"/>
        <v>0.1557632398753894</v>
      </c>
      <c r="L19" s="11">
        <v>1</v>
      </c>
      <c r="M19" s="12">
        <f t="shared" si="22"/>
        <v>0.16393442622950818</v>
      </c>
      <c r="N19" s="11">
        <v>0</v>
      </c>
      <c r="O19" s="12">
        <f t="shared" si="23"/>
        <v>0</v>
      </c>
    </row>
    <row r="20" spans="2:15" ht="17.25" customHeight="1" x14ac:dyDescent="0.15">
      <c r="C20" s="9" t="s">
        <v>14</v>
      </c>
      <c r="D20" s="11">
        <v>637</v>
      </c>
      <c r="E20" s="12">
        <f t="shared" si="18"/>
        <v>75.923718712753271</v>
      </c>
      <c r="F20" s="11">
        <v>566</v>
      </c>
      <c r="G20" s="12">
        <f t="shared" si="19"/>
        <v>74.473684210526315</v>
      </c>
      <c r="H20" s="11">
        <v>538</v>
      </c>
      <c r="I20" s="12">
        <f t="shared" si="20"/>
        <v>77.077363896848141</v>
      </c>
      <c r="J20" s="11">
        <v>491</v>
      </c>
      <c r="K20" s="12">
        <f t="shared" si="21"/>
        <v>76.479750778816197</v>
      </c>
      <c r="L20" s="11">
        <v>459</v>
      </c>
      <c r="M20" s="12">
        <f t="shared" si="22"/>
        <v>75.245901639344254</v>
      </c>
      <c r="N20" s="11">
        <v>442</v>
      </c>
      <c r="O20" s="12">
        <f t="shared" si="23"/>
        <v>74.662162162162161</v>
      </c>
    </row>
    <row r="21" spans="2:15" ht="17.25" customHeight="1" x14ac:dyDescent="0.15">
      <c r="C21" s="9" t="s">
        <v>15</v>
      </c>
      <c r="D21" s="11">
        <v>18</v>
      </c>
      <c r="E21" s="12">
        <f t="shared" si="18"/>
        <v>2.1454112038140645</v>
      </c>
      <c r="F21" s="11">
        <v>19</v>
      </c>
      <c r="G21" s="12">
        <f t="shared" si="19"/>
        <v>2.5</v>
      </c>
      <c r="H21" s="11">
        <v>18</v>
      </c>
      <c r="I21" s="12">
        <f t="shared" si="20"/>
        <v>2.5787965616045847</v>
      </c>
      <c r="J21" s="11">
        <v>15</v>
      </c>
      <c r="K21" s="12">
        <f t="shared" si="21"/>
        <v>2.3364485981308412</v>
      </c>
      <c r="L21" s="11">
        <v>19</v>
      </c>
      <c r="M21" s="12">
        <f t="shared" si="22"/>
        <v>3.1147540983606561</v>
      </c>
      <c r="N21" s="11">
        <v>20</v>
      </c>
      <c r="O21" s="12">
        <f t="shared" si="23"/>
        <v>3.3783783783783785</v>
      </c>
    </row>
    <row r="22" spans="2:15" ht="17.25" customHeight="1" x14ac:dyDescent="0.15">
      <c r="C22" s="9" t="s">
        <v>18</v>
      </c>
      <c r="D22" s="11">
        <v>8</v>
      </c>
      <c r="E22" s="12">
        <f t="shared" si="18"/>
        <v>0.95351609058402853</v>
      </c>
      <c r="F22" s="11">
        <v>8</v>
      </c>
      <c r="G22" s="12">
        <f t="shared" si="19"/>
        <v>1.0526315789473684</v>
      </c>
      <c r="H22" s="11">
        <v>6</v>
      </c>
      <c r="I22" s="12">
        <f t="shared" si="20"/>
        <v>0.8595988538681949</v>
      </c>
      <c r="J22" s="11">
        <v>6</v>
      </c>
      <c r="K22" s="12">
        <f t="shared" si="21"/>
        <v>0.93457943925233633</v>
      </c>
      <c r="L22" s="11">
        <v>4</v>
      </c>
      <c r="M22" s="12">
        <f t="shared" si="22"/>
        <v>0.65573770491803274</v>
      </c>
      <c r="N22" s="11">
        <v>2</v>
      </c>
      <c r="O22" s="12">
        <f t="shared" si="23"/>
        <v>0.33783783783783783</v>
      </c>
    </row>
    <row r="23" spans="2:15" ht="17.25" customHeight="1" x14ac:dyDescent="0.15">
      <c r="C23" s="9" t="s">
        <v>6</v>
      </c>
      <c r="D23" s="11">
        <f>SUM(D14:D22)</f>
        <v>839</v>
      </c>
      <c r="E23" s="12">
        <f t="shared" si="18"/>
        <v>100</v>
      </c>
      <c r="F23" s="11">
        <f>SUM(F14:F22)</f>
        <v>760</v>
      </c>
      <c r="G23" s="12">
        <f t="shared" si="19"/>
        <v>100</v>
      </c>
      <c r="H23" s="11">
        <f>SUM(H14:H22)</f>
        <v>698</v>
      </c>
      <c r="I23" s="12">
        <f t="shared" si="20"/>
        <v>100</v>
      </c>
      <c r="J23" s="11">
        <f>SUM(J14:J22)</f>
        <v>642</v>
      </c>
      <c r="K23" s="12">
        <f t="shared" si="21"/>
        <v>100</v>
      </c>
      <c r="L23" s="11">
        <f>SUM(L14:L22)</f>
        <v>610</v>
      </c>
      <c r="M23" s="12">
        <f t="shared" si="22"/>
        <v>100</v>
      </c>
      <c r="N23" s="11">
        <f>SUM(N14:N22)</f>
        <v>592</v>
      </c>
      <c r="O23" s="12">
        <f t="shared" si="23"/>
        <v>100</v>
      </c>
    </row>
    <row r="24" spans="2:15" ht="17.25" customHeight="1" thickBot="1" x14ac:dyDescent="0.2">
      <c r="C24" s="10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24">SUM(D3,D14)</f>
        <v>2</v>
      </c>
      <c r="E25" s="15">
        <f t="shared" ref="E25:E33" si="25">(D25/D$34)*100</f>
        <v>0.18399264029438822</v>
      </c>
      <c r="F25" s="14">
        <f t="shared" ref="F25" si="26">SUM(F3,F14)</f>
        <v>4</v>
      </c>
      <c r="G25" s="15">
        <f t="shared" ref="G25:G33" si="27">(F25/F$34)*100</f>
        <v>0.39800995024875618</v>
      </c>
      <c r="H25" s="14">
        <f t="shared" ref="H25" si="28">SUM(H3,H14)</f>
        <v>2</v>
      </c>
      <c r="I25" s="15">
        <f t="shared" ref="I25:I33" si="29">(H25/H$34)*100</f>
        <v>0.21505376344086022</v>
      </c>
      <c r="J25" s="14">
        <f t="shared" ref="J25" si="30">SUM(J3,J14)</f>
        <v>2</v>
      </c>
      <c r="K25" s="15">
        <f t="shared" ref="K25:K33" si="31">(J25/J$34)*100</f>
        <v>0.2288329519450801</v>
      </c>
      <c r="L25" s="14">
        <f t="shared" ref="L25:N25" si="32">SUM(L3,L14)</f>
        <v>3</v>
      </c>
      <c r="M25" s="15">
        <f t="shared" ref="M25:M33" si="33">(L25/L$34)*100</f>
        <v>0.37037037037037041</v>
      </c>
      <c r="N25" s="14">
        <f t="shared" si="32"/>
        <v>3</v>
      </c>
      <c r="O25" s="15">
        <f t="shared" ref="O25:O33" si="34">(N25/N$34)*100</f>
        <v>0.37688442211055273</v>
      </c>
    </row>
    <row r="26" spans="2:15" ht="17.25" customHeight="1" x14ac:dyDescent="0.15">
      <c r="C26" s="9" t="s">
        <v>16</v>
      </c>
      <c r="D26" s="11">
        <f t="shared" ref="D26" si="35">SUM(D4,D15)</f>
        <v>126</v>
      </c>
      <c r="E26" s="12">
        <f t="shared" si="25"/>
        <v>11.591536338546458</v>
      </c>
      <c r="F26" s="11">
        <f t="shared" ref="F26" si="36">SUM(F4,F15)</f>
        <v>116</v>
      </c>
      <c r="G26" s="12">
        <f t="shared" si="27"/>
        <v>11.542288557213929</v>
      </c>
      <c r="H26" s="11">
        <f t="shared" ref="H26" si="37">SUM(H4,H15)</f>
        <v>104</v>
      </c>
      <c r="I26" s="12">
        <f t="shared" si="29"/>
        <v>11.182795698924732</v>
      </c>
      <c r="J26" s="11">
        <f t="shared" ref="J26" si="38">SUM(J4,J15)</f>
        <v>103</v>
      </c>
      <c r="K26" s="12">
        <f t="shared" si="31"/>
        <v>11.784897025171624</v>
      </c>
      <c r="L26" s="11">
        <f t="shared" ref="L26:N26" si="39">SUM(L4,L15)</f>
        <v>102</v>
      </c>
      <c r="M26" s="12">
        <f t="shared" si="33"/>
        <v>12.592592592592592</v>
      </c>
      <c r="N26" s="11">
        <f t="shared" si="39"/>
        <v>105</v>
      </c>
      <c r="O26" s="12">
        <f t="shared" si="34"/>
        <v>13.190954773869345</v>
      </c>
    </row>
    <row r="27" spans="2:15" ht="17.25" customHeight="1" x14ac:dyDescent="0.15">
      <c r="C27" s="9" t="s">
        <v>11</v>
      </c>
      <c r="D27" s="11">
        <f t="shared" ref="D27" si="40">SUM(D5,D16)</f>
        <v>2</v>
      </c>
      <c r="E27" s="12">
        <f t="shared" si="25"/>
        <v>0.18399264029438822</v>
      </c>
      <c r="F27" s="11">
        <f t="shared" ref="F27" si="41">SUM(F5,F16)</f>
        <v>1</v>
      </c>
      <c r="G27" s="12">
        <f t="shared" si="27"/>
        <v>9.9502487562189046E-2</v>
      </c>
      <c r="H27" s="11">
        <f t="shared" ref="H27" si="42">SUM(H5,H16)</f>
        <v>0</v>
      </c>
      <c r="I27" s="12">
        <f t="shared" si="29"/>
        <v>0</v>
      </c>
      <c r="J27" s="11">
        <f t="shared" ref="J27" si="43">SUM(J5,J16)</f>
        <v>0</v>
      </c>
      <c r="K27" s="12">
        <f t="shared" si="31"/>
        <v>0</v>
      </c>
      <c r="L27" s="11">
        <f t="shared" ref="L27:N27" si="44">SUM(L5,L16)</f>
        <v>0</v>
      </c>
      <c r="M27" s="12">
        <f t="shared" si="33"/>
        <v>0</v>
      </c>
      <c r="N27" s="11">
        <f t="shared" si="44"/>
        <v>0</v>
      </c>
      <c r="O27" s="12">
        <f t="shared" si="34"/>
        <v>0</v>
      </c>
    </row>
    <row r="28" spans="2:15" ht="17.25" customHeight="1" x14ac:dyDescent="0.15">
      <c r="C28" s="9" t="s">
        <v>17</v>
      </c>
      <c r="D28" s="11">
        <f t="shared" ref="D28" si="45">SUM(D6,D17)</f>
        <v>14</v>
      </c>
      <c r="E28" s="12">
        <f t="shared" si="25"/>
        <v>1.2879484820607177</v>
      </c>
      <c r="F28" s="11">
        <f t="shared" ref="F28" si="46">SUM(F6,F17)</f>
        <v>18</v>
      </c>
      <c r="G28" s="12">
        <f t="shared" si="27"/>
        <v>1.791044776119403</v>
      </c>
      <c r="H28" s="11">
        <f t="shared" ref="H28" si="47">SUM(H6,H17)</f>
        <v>15</v>
      </c>
      <c r="I28" s="12">
        <f t="shared" si="29"/>
        <v>1.6129032258064515</v>
      </c>
      <c r="J28" s="11">
        <f t="shared" ref="J28" si="48">SUM(J6,J17)</f>
        <v>13</v>
      </c>
      <c r="K28" s="12">
        <f t="shared" si="31"/>
        <v>1.4874141876430207</v>
      </c>
      <c r="L28" s="11">
        <f t="shared" ref="L28:N28" si="49">SUM(L6,L17)</f>
        <v>13</v>
      </c>
      <c r="M28" s="12">
        <f t="shared" si="33"/>
        <v>1.6049382716049383</v>
      </c>
      <c r="N28" s="11">
        <f t="shared" si="49"/>
        <v>13</v>
      </c>
      <c r="O28" s="12">
        <f t="shared" si="34"/>
        <v>1.6331658291457287</v>
      </c>
    </row>
    <row r="29" spans="2:15" ht="17.25" customHeight="1" x14ac:dyDescent="0.15">
      <c r="C29" s="9" t="s">
        <v>12</v>
      </c>
      <c r="D29" s="11">
        <f t="shared" ref="D29" si="50">SUM(D7,D18)</f>
        <v>90</v>
      </c>
      <c r="E29" s="12">
        <f t="shared" si="25"/>
        <v>8.2796688132474703</v>
      </c>
      <c r="F29" s="11">
        <f t="shared" ref="F29" si="51">SUM(F7,F18)</f>
        <v>84</v>
      </c>
      <c r="G29" s="12">
        <f t="shared" si="27"/>
        <v>8.3582089552238816</v>
      </c>
      <c r="H29" s="11">
        <f t="shared" ref="H29" si="52">SUM(H7,H18)</f>
        <v>70</v>
      </c>
      <c r="I29" s="12">
        <f t="shared" si="29"/>
        <v>7.5268817204301079</v>
      </c>
      <c r="J29" s="11">
        <f t="shared" ref="J29" si="53">SUM(J7,J18)</f>
        <v>69</v>
      </c>
      <c r="K29" s="12">
        <f t="shared" si="31"/>
        <v>7.8947368421052628</v>
      </c>
      <c r="L29" s="11">
        <f t="shared" ref="L29:N29" si="54">SUM(L7,L18)</f>
        <v>68</v>
      </c>
      <c r="M29" s="12">
        <f t="shared" si="33"/>
        <v>8.3950617283950617</v>
      </c>
      <c r="N29" s="11">
        <f t="shared" si="54"/>
        <v>68</v>
      </c>
      <c r="O29" s="12">
        <f t="shared" si="34"/>
        <v>8.5427135678391952</v>
      </c>
    </row>
    <row r="30" spans="2:15" ht="17.25" customHeight="1" x14ac:dyDescent="0.15">
      <c r="C30" s="9" t="s">
        <v>13</v>
      </c>
      <c r="D30" s="11">
        <f>SUM(D8,D19)</f>
        <v>1</v>
      </c>
      <c r="E30" s="12">
        <f t="shared" si="25"/>
        <v>9.1996320147194111E-2</v>
      </c>
      <c r="F30" s="11">
        <f>SUM(F8,F19)</f>
        <v>1</v>
      </c>
      <c r="G30" s="12">
        <f t="shared" si="27"/>
        <v>9.9502487562189046E-2</v>
      </c>
      <c r="H30" s="11">
        <f>SUM(H8,H19)</f>
        <v>1</v>
      </c>
      <c r="I30" s="12">
        <f t="shared" si="29"/>
        <v>0.10752688172043011</v>
      </c>
      <c r="J30" s="11">
        <f>SUM(J8,J19)</f>
        <v>1</v>
      </c>
      <c r="K30" s="12">
        <f t="shared" si="31"/>
        <v>0.11441647597254005</v>
      </c>
      <c r="L30" s="11">
        <f>SUM(L8,L19)</f>
        <v>1</v>
      </c>
      <c r="M30" s="12">
        <f t="shared" si="33"/>
        <v>0.12345679012345678</v>
      </c>
      <c r="N30" s="11">
        <f>SUM(N8,N19)</f>
        <v>0</v>
      </c>
      <c r="O30" s="12">
        <f t="shared" si="34"/>
        <v>0</v>
      </c>
    </row>
    <row r="31" spans="2:15" ht="17.25" customHeight="1" x14ac:dyDescent="0.15">
      <c r="C31" s="9" t="s">
        <v>14</v>
      </c>
      <c r="D31" s="11">
        <f t="shared" ref="D31" si="55">SUM(D9,D20)</f>
        <v>821</v>
      </c>
      <c r="E31" s="12">
        <f t="shared" si="25"/>
        <v>75.528978840846364</v>
      </c>
      <c r="F31" s="11">
        <f t="shared" ref="F31" si="56">SUM(F9,F20)</f>
        <v>748</v>
      </c>
      <c r="G31" s="12">
        <f t="shared" si="27"/>
        <v>74.427860696517413</v>
      </c>
      <c r="H31" s="11">
        <f t="shared" ref="H31" si="57">SUM(H9,H20)</f>
        <v>707</v>
      </c>
      <c r="I31" s="12">
        <f t="shared" si="29"/>
        <v>76.021505376344095</v>
      </c>
      <c r="J31" s="11">
        <f t="shared" ref="J31" si="58">SUM(J9,J20)</f>
        <v>657</v>
      </c>
      <c r="K31" s="12">
        <f t="shared" si="31"/>
        <v>75.171624713958806</v>
      </c>
      <c r="L31" s="11">
        <f t="shared" ref="L31:N31" si="59">SUM(L9,L20)</f>
        <v>594</v>
      </c>
      <c r="M31" s="12">
        <f t="shared" si="33"/>
        <v>73.333333333333329</v>
      </c>
      <c r="N31" s="11">
        <f t="shared" si="59"/>
        <v>576</v>
      </c>
      <c r="O31" s="12">
        <f t="shared" si="34"/>
        <v>72.361809045226138</v>
      </c>
    </row>
    <row r="32" spans="2:15" ht="17.25" customHeight="1" x14ac:dyDescent="0.15">
      <c r="C32" s="9" t="s">
        <v>15</v>
      </c>
      <c r="D32" s="11">
        <f>SUM(D10,D21)</f>
        <v>21</v>
      </c>
      <c r="E32" s="12">
        <f t="shared" si="25"/>
        <v>1.9319227230910765</v>
      </c>
      <c r="F32" s="11">
        <f>SUM(F10,F21)</f>
        <v>23</v>
      </c>
      <c r="G32" s="12">
        <f t="shared" si="27"/>
        <v>2.2885572139303481</v>
      </c>
      <c r="H32" s="11">
        <f>SUM(H10,H21)</f>
        <v>24</v>
      </c>
      <c r="I32" s="12">
        <f t="shared" si="29"/>
        <v>2.5806451612903225</v>
      </c>
      <c r="J32" s="11">
        <f>SUM(J10,J21)</f>
        <v>23</v>
      </c>
      <c r="K32" s="12">
        <f t="shared" si="31"/>
        <v>2.6315789473684208</v>
      </c>
      <c r="L32" s="11">
        <f>SUM(L10,L21)</f>
        <v>25</v>
      </c>
      <c r="M32" s="12">
        <f t="shared" si="33"/>
        <v>3.0864197530864197</v>
      </c>
      <c r="N32" s="11">
        <f>SUM(N10,N21)</f>
        <v>29</v>
      </c>
      <c r="O32" s="12">
        <f t="shared" si="34"/>
        <v>3.6432160804020097</v>
      </c>
    </row>
    <row r="33" spans="2:15" ht="17.25" customHeight="1" x14ac:dyDescent="0.15">
      <c r="C33" s="9" t="s">
        <v>18</v>
      </c>
      <c r="D33" s="11">
        <f t="shared" ref="D33" si="60">SUM(D11,D22)</f>
        <v>10</v>
      </c>
      <c r="E33" s="12">
        <f t="shared" si="25"/>
        <v>0.91996320147194111</v>
      </c>
      <c r="F33" s="11">
        <f t="shared" ref="F33" si="61">SUM(F11,F22)</f>
        <v>10</v>
      </c>
      <c r="G33" s="12">
        <f t="shared" si="27"/>
        <v>0.99502487562189057</v>
      </c>
      <c r="H33" s="11">
        <f t="shared" ref="H33" si="62">SUM(H11,H22)</f>
        <v>7</v>
      </c>
      <c r="I33" s="12">
        <f t="shared" si="29"/>
        <v>0.75268817204301075</v>
      </c>
      <c r="J33" s="11">
        <f t="shared" ref="J33" si="63">SUM(J11,J22)</f>
        <v>6</v>
      </c>
      <c r="K33" s="12">
        <f t="shared" si="31"/>
        <v>0.68649885583524028</v>
      </c>
      <c r="L33" s="11">
        <f t="shared" ref="L33:N33" si="64">SUM(L11,L22)</f>
        <v>4</v>
      </c>
      <c r="M33" s="12">
        <f t="shared" si="33"/>
        <v>0.49382716049382713</v>
      </c>
      <c r="N33" s="11">
        <f t="shared" si="64"/>
        <v>2</v>
      </c>
      <c r="O33" s="12">
        <f t="shared" si="34"/>
        <v>0.25125628140703515</v>
      </c>
    </row>
    <row r="34" spans="2:15" ht="17.25" customHeight="1" x14ac:dyDescent="0.15">
      <c r="C34" s="9" t="s">
        <v>6</v>
      </c>
      <c r="D34" s="11">
        <f>SUM(D25:D33)</f>
        <v>1087</v>
      </c>
      <c r="E34" s="12">
        <f>(D34/D$34)*100</f>
        <v>100</v>
      </c>
      <c r="F34" s="11">
        <f>SUM(F25:F33)</f>
        <v>1005</v>
      </c>
      <c r="G34" s="12">
        <f>(F34/F$34)*100</f>
        <v>100</v>
      </c>
      <c r="H34" s="11">
        <f>SUM(H25:H33)</f>
        <v>930</v>
      </c>
      <c r="I34" s="12">
        <f>(H34/H$34)*100</f>
        <v>100</v>
      </c>
      <c r="J34" s="11">
        <f>SUM(J25:J33)</f>
        <v>874</v>
      </c>
      <c r="K34" s="12">
        <f>(J34/J$34)*100</f>
        <v>100</v>
      </c>
      <c r="L34" s="11">
        <f>SUM(L25:L33)</f>
        <v>810</v>
      </c>
      <c r="M34" s="12">
        <f>(L34/L$34)*100</f>
        <v>100</v>
      </c>
      <c r="N34" s="11">
        <f>SUM(N25:N33)</f>
        <v>796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8" orientation="portrait" r:id="rId1"/>
  <headerFooter>
    <oddHeader>&amp;L&amp;"Arial Narrow,Bold"&amp;16SEPS-Fall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8E8C-B0CA-4A5F-A6E0-59CF4D90FF21}">
  <sheetPr>
    <tabColor theme="8" tint="0.59999389629810485"/>
    <pageSetUpPr fitToPage="1"/>
  </sheetPr>
  <dimension ref="A1:O36"/>
  <sheetViews>
    <sheetView topLeftCell="B1" zoomScale="110" zoomScaleNormal="110" workbookViewId="0">
      <selection activeCell="N2" sqref="N2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'UG (SEST)'!D3+'GR (SEST)'!D3</f>
        <v>57</v>
      </c>
      <c r="E3" s="12">
        <f>(D3/D$12)*100</f>
        <v>2.5310834813499112</v>
      </c>
      <c r="F3" s="11">
        <f>'UG (SEST)'!F3+'GR (SEST)'!F3</f>
        <v>47</v>
      </c>
      <c r="G3" s="12">
        <f>(F3/F$12)*100</f>
        <v>2.2096850023507288</v>
      </c>
      <c r="H3" s="11">
        <f>'UG (SEST)'!H3+'GR (SEST)'!H3</f>
        <v>43</v>
      </c>
      <c r="I3" s="12">
        <f>(H3/H$12)*100</f>
        <v>2.0476190476190479</v>
      </c>
      <c r="J3" s="11">
        <f>'UG (SEST)'!J3+'GR (SEST)'!J3</f>
        <v>37</v>
      </c>
      <c r="K3" s="12">
        <f>(J3/J$12)*100</f>
        <v>1.9210799584631362</v>
      </c>
      <c r="L3" s="11">
        <f>'UG (SEST)'!L3+'GR (SEST)'!L3</f>
        <v>36</v>
      </c>
      <c r="M3" s="12">
        <f>(L3/L$12)*100</f>
        <v>1.8759770713913497</v>
      </c>
      <c r="N3" s="11">
        <f>'UG (SEST)'!N3+'GR (SEST)'!N3</f>
        <v>39</v>
      </c>
      <c r="O3" s="12">
        <f>(N3/N$12)*100</f>
        <v>1.945137157107232</v>
      </c>
    </row>
    <row r="4" spans="1:15" ht="17.25" customHeight="1" x14ac:dyDescent="0.15">
      <c r="C4" s="9" t="s">
        <v>16</v>
      </c>
      <c r="D4" s="11">
        <f>'UG (SEST)'!D4+'GR (SEST)'!D4</f>
        <v>265</v>
      </c>
      <c r="E4" s="12">
        <f t="shared" ref="E4:E12" si="0">(D4/D$12)*100</f>
        <v>11.767317939609235</v>
      </c>
      <c r="F4" s="11">
        <f>'UG (SEST)'!F4+'GR (SEST)'!F4</f>
        <v>273</v>
      </c>
      <c r="G4" s="12">
        <f t="shared" ref="G4:G12" si="1">(F4/F$12)*100</f>
        <v>12.834978843441466</v>
      </c>
      <c r="H4" s="11">
        <f>'UG (SEST)'!H4+'GR (SEST)'!H4</f>
        <v>268</v>
      </c>
      <c r="I4" s="12">
        <f t="shared" ref="I4:I12" si="2">(H4/H$12)*100</f>
        <v>12.761904761904763</v>
      </c>
      <c r="J4" s="11">
        <f>'UG (SEST)'!J4+'GR (SEST)'!J4</f>
        <v>259</v>
      </c>
      <c r="K4" s="12">
        <f t="shared" ref="K4:K12" si="3">(J4/J$12)*100</f>
        <v>13.447559709241952</v>
      </c>
      <c r="L4" s="11">
        <f>'UG (SEST)'!L4+'GR (SEST)'!L4</f>
        <v>264</v>
      </c>
      <c r="M4" s="12">
        <f t="shared" ref="M4:M12" si="4">(L4/L$12)*100</f>
        <v>13.75716519020323</v>
      </c>
      <c r="N4" s="11">
        <f>'UG (SEST)'!N4+'GR (SEST)'!N4</f>
        <v>324</v>
      </c>
      <c r="O4" s="12">
        <f t="shared" ref="O4:O12" si="5">(N4/N$12)*100</f>
        <v>16.159600997506235</v>
      </c>
    </row>
    <row r="5" spans="1:15" ht="17.25" customHeight="1" x14ac:dyDescent="0.15">
      <c r="C5" s="9" t="s">
        <v>11</v>
      </c>
      <c r="D5" s="11">
        <f>'UG (SEST)'!D5+'GR (SEST)'!D5</f>
        <v>0</v>
      </c>
      <c r="E5" s="12">
        <f t="shared" si="0"/>
        <v>0</v>
      </c>
      <c r="F5" s="11">
        <f>'UG (SEST)'!F5+'GR (SEST)'!F5</f>
        <v>2</v>
      </c>
      <c r="G5" s="12">
        <f t="shared" si="1"/>
        <v>9.4029149036201215E-2</v>
      </c>
      <c r="H5" s="11">
        <f>'UG (SEST)'!H5+'GR (SEST)'!H5</f>
        <v>2</v>
      </c>
      <c r="I5" s="12">
        <f t="shared" si="2"/>
        <v>9.5238095238095233E-2</v>
      </c>
      <c r="J5" s="11">
        <f>'UG (SEST)'!J5+'GR (SEST)'!J5</f>
        <v>2</v>
      </c>
      <c r="K5" s="12">
        <f t="shared" si="3"/>
        <v>0.10384215991692627</v>
      </c>
      <c r="L5" s="11">
        <f>'UG (SEST)'!L5+'GR (SEST)'!L5</f>
        <v>2</v>
      </c>
      <c r="M5" s="12">
        <f t="shared" si="4"/>
        <v>0.10422094841063052</v>
      </c>
      <c r="N5" s="11">
        <f>'UG (SEST)'!N5+'GR (SEST)'!N5</f>
        <v>3</v>
      </c>
      <c r="O5" s="12">
        <f t="shared" si="5"/>
        <v>0.14962593516209477</v>
      </c>
    </row>
    <row r="6" spans="1:15" ht="17.25" customHeight="1" x14ac:dyDescent="0.15">
      <c r="C6" s="9" t="s">
        <v>17</v>
      </c>
      <c r="D6" s="11">
        <f>'UG (SEST)'!D6+'GR (SEST)'!D6</f>
        <v>148</v>
      </c>
      <c r="E6" s="12">
        <f t="shared" si="0"/>
        <v>6.571936056838366</v>
      </c>
      <c r="F6" s="11">
        <f>'UG (SEST)'!F6+'GR (SEST)'!F6</f>
        <v>140</v>
      </c>
      <c r="G6" s="12">
        <f t="shared" si="1"/>
        <v>6.5820404325340851</v>
      </c>
      <c r="H6" s="11">
        <f>'UG (SEST)'!H6+'GR (SEST)'!H6</f>
        <v>150</v>
      </c>
      <c r="I6" s="12">
        <f t="shared" si="2"/>
        <v>7.1428571428571423</v>
      </c>
      <c r="J6" s="11">
        <f>'UG (SEST)'!J6+'GR (SEST)'!J6</f>
        <v>143</v>
      </c>
      <c r="K6" s="12">
        <f t="shared" si="3"/>
        <v>7.4247144340602285</v>
      </c>
      <c r="L6" s="11">
        <f>'UG (SEST)'!L6+'GR (SEST)'!L6</f>
        <v>158</v>
      </c>
      <c r="M6" s="12">
        <f t="shared" si="4"/>
        <v>8.2334549244398119</v>
      </c>
      <c r="N6" s="11">
        <f>'UG (SEST)'!N6+'GR (SEST)'!N6</f>
        <v>145</v>
      </c>
      <c r="O6" s="12">
        <f t="shared" si="5"/>
        <v>7.2319201995012472</v>
      </c>
    </row>
    <row r="7" spans="1:15" ht="17.25" customHeight="1" x14ac:dyDescent="0.15">
      <c r="C7" s="9" t="s">
        <v>12</v>
      </c>
      <c r="D7" s="11">
        <f>'UG (SEST)'!D7+'GR (SEST)'!D7</f>
        <v>243</v>
      </c>
      <c r="E7" s="12">
        <f t="shared" si="0"/>
        <v>10.790408525754884</v>
      </c>
      <c r="F7" s="11">
        <f>'UG (SEST)'!F7+'GR (SEST)'!F7</f>
        <v>221</v>
      </c>
      <c r="G7" s="12">
        <f t="shared" si="1"/>
        <v>10.390220968500236</v>
      </c>
      <c r="H7" s="11">
        <f>'UG (SEST)'!H7+'GR (SEST)'!H7</f>
        <v>222</v>
      </c>
      <c r="I7" s="12">
        <f t="shared" si="2"/>
        <v>10.571428571428571</v>
      </c>
      <c r="J7" s="11">
        <f>'UG (SEST)'!J7+'GR (SEST)'!J7</f>
        <v>211</v>
      </c>
      <c r="K7" s="12">
        <f t="shared" si="3"/>
        <v>10.955347871235722</v>
      </c>
      <c r="L7" s="11">
        <f>'UG (SEST)'!L7+'GR (SEST)'!L7</f>
        <v>222</v>
      </c>
      <c r="M7" s="12">
        <f t="shared" si="4"/>
        <v>11.56852527357999</v>
      </c>
      <c r="N7" s="11">
        <f>'UG (SEST)'!N7+'GR (SEST)'!N7</f>
        <v>235</v>
      </c>
      <c r="O7" s="12">
        <f t="shared" si="5"/>
        <v>11.720698254364089</v>
      </c>
    </row>
    <row r="8" spans="1:15" ht="17.25" customHeight="1" x14ac:dyDescent="0.15">
      <c r="C8" s="9" t="s">
        <v>13</v>
      </c>
      <c r="D8" s="11">
        <f>'UG (SEST)'!D8+'GR (SEST)'!D8</f>
        <v>3</v>
      </c>
      <c r="E8" s="12">
        <f t="shared" si="0"/>
        <v>0.13321492007104796</v>
      </c>
      <c r="F8" s="11">
        <f>'UG (SEST)'!F8+'GR (SEST)'!F8</f>
        <v>2</v>
      </c>
      <c r="G8" s="12">
        <f t="shared" si="1"/>
        <v>9.4029149036201215E-2</v>
      </c>
      <c r="H8" s="11">
        <f>'UG (SEST)'!H8+'GR (SEST)'!H8</f>
        <v>2</v>
      </c>
      <c r="I8" s="12">
        <f t="shared" si="2"/>
        <v>9.5238095238095233E-2</v>
      </c>
      <c r="J8" s="11">
        <f>'UG (SEST)'!J8+'GR (SEST)'!J8</f>
        <v>1</v>
      </c>
      <c r="K8" s="12">
        <f t="shared" si="3"/>
        <v>5.1921079958463137E-2</v>
      </c>
      <c r="L8" s="11">
        <f>'UG (SEST)'!L8+'GR (SEST)'!L8</f>
        <v>1</v>
      </c>
      <c r="M8" s="12">
        <f t="shared" si="4"/>
        <v>5.2110474205315262E-2</v>
      </c>
      <c r="N8" s="11">
        <f>'UG (SEST)'!N8+'GR (SEST)'!N8</f>
        <v>1</v>
      </c>
      <c r="O8" s="12">
        <f t="shared" si="5"/>
        <v>4.987531172069825E-2</v>
      </c>
    </row>
    <row r="9" spans="1:15" ht="17.25" customHeight="1" x14ac:dyDescent="0.15">
      <c r="C9" s="9" t="s">
        <v>14</v>
      </c>
      <c r="D9" s="11">
        <f>'UG (SEST)'!D9+'GR (SEST)'!D9</f>
        <v>1411</v>
      </c>
      <c r="E9" s="12">
        <f t="shared" si="0"/>
        <v>62.655417406749557</v>
      </c>
      <c r="F9" s="11">
        <f>'UG (SEST)'!F9+'GR (SEST)'!F9</f>
        <v>1312</v>
      </c>
      <c r="G9" s="12">
        <f t="shared" si="1"/>
        <v>61.683121767748005</v>
      </c>
      <c r="H9" s="11">
        <f>'UG (SEST)'!H9+'GR (SEST)'!H9</f>
        <v>1284</v>
      </c>
      <c r="I9" s="12">
        <f t="shared" si="2"/>
        <v>61.142857142857146</v>
      </c>
      <c r="J9" s="11">
        <f>'UG (SEST)'!J9+'GR (SEST)'!J9</f>
        <v>1150</v>
      </c>
      <c r="K9" s="12">
        <f t="shared" si="3"/>
        <v>59.709241952232603</v>
      </c>
      <c r="L9" s="11">
        <f>'UG (SEST)'!L9+'GR (SEST)'!L9</f>
        <v>1132</v>
      </c>
      <c r="M9" s="12">
        <f t="shared" si="4"/>
        <v>58.989056800416883</v>
      </c>
      <c r="N9" s="11">
        <f>'UG (SEST)'!N9+'GR (SEST)'!N9</f>
        <v>1162</v>
      </c>
      <c r="O9" s="12">
        <f t="shared" si="5"/>
        <v>57.955112219451379</v>
      </c>
    </row>
    <row r="10" spans="1:15" ht="17.25" customHeight="1" x14ac:dyDescent="0.15">
      <c r="C10" s="9" t="s">
        <v>15</v>
      </c>
      <c r="D10" s="11">
        <f>'UG (SEST)'!D10+'GR (SEST)'!D10</f>
        <v>53</v>
      </c>
      <c r="E10" s="12">
        <f t="shared" si="0"/>
        <v>2.3534635879218473</v>
      </c>
      <c r="F10" s="11">
        <f>'UG (SEST)'!F10+'GR (SEST)'!F10</f>
        <v>63</v>
      </c>
      <c r="G10" s="12">
        <f t="shared" si="1"/>
        <v>2.9619181946403383</v>
      </c>
      <c r="H10" s="11">
        <f>'UG (SEST)'!H10+'GR (SEST)'!H10</f>
        <v>64</v>
      </c>
      <c r="I10" s="12">
        <f t="shared" si="2"/>
        <v>3.0476190476190474</v>
      </c>
      <c r="J10" s="11">
        <f>'UG (SEST)'!J10+'GR (SEST)'!J10</f>
        <v>63</v>
      </c>
      <c r="K10" s="12">
        <f t="shared" si="3"/>
        <v>3.2710280373831773</v>
      </c>
      <c r="L10" s="11">
        <f>'UG (SEST)'!L10+'GR (SEST)'!L10</f>
        <v>63</v>
      </c>
      <c r="M10" s="12">
        <f t="shared" si="4"/>
        <v>3.2829598749348619</v>
      </c>
      <c r="N10" s="11">
        <f>'UG (SEST)'!N10+'GR (SEST)'!N10</f>
        <v>52</v>
      </c>
      <c r="O10" s="12">
        <f t="shared" si="5"/>
        <v>2.5935162094763089</v>
      </c>
    </row>
    <row r="11" spans="1:15" ht="17.25" customHeight="1" x14ac:dyDescent="0.15">
      <c r="C11" s="9" t="s">
        <v>18</v>
      </c>
      <c r="D11" s="11">
        <f>'UG (SEST)'!D11+'GR (SEST)'!D11</f>
        <v>72</v>
      </c>
      <c r="E11" s="12">
        <f t="shared" si="0"/>
        <v>3.197158081705151</v>
      </c>
      <c r="F11" s="11">
        <f>'UG (SEST)'!F11+'GR (SEST)'!F11</f>
        <v>67</v>
      </c>
      <c r="G11" s="12">
        <f t="shared" si="1"/>
        <v>3.1499764927127409</v>
      </c>
      <c r="H11" s="11">
        <f>'UG (SEST)'!H11+'GR (SEST)'!H11</f>
        <v>65</v>
      </c>
      <c r="I11" s="12">
        <f t="shared" si="2"/>
        <v>3.0952380952380953</v>
      </c>
      <c r="J11" s="11">
        <f>'UG (SEST)'!J11+'GR (SEST)'!J11</f>
        <v>60</v>
      </c>
      <c r="K11" s="12">
        <f t="shared" si="3"/>
        <v>3.1152647975077881</v>
      </c>
      <c r="L11" s="11">
        <f>'UG (SEST)'!L11+'GR (SEST)'!L11</f>
        <v>41</v>
      </c>
      <c r="M11" s="12">
        <f t="shared" si="4"/>
        <v>2.1365294424179262</v>
      </c>
      <c r="N11" s="11">
        <f>'UG (SEST)'!N11+'GR (SEST)'!N11</f>
        <v>44</v>
      </c>
      <c r="O11" s="12">
        <f t="shared" si="5"/>
        <v>2.1945137157107233</v>
      </c>
    </row>
    <row r="12" spans="1:15" ht="17.25" customHeight="1" x14ac:dyDescent="0.15">
      <c r="C12" s="9" t="s">
        <v>6</v>
      </c>
      <c r="D12" s="11">
        <f>SUM(D3:D11)</f>
        <v>2252</v>
      </c>
      <c r="E12" s="12">
        <f t="shared" si="0"/>
        <v>100</v>
      </c>
      <c r="F12" s="11">
        <f>SUM(F3:F11)</f>
        <v>2127</v>
      </c>
      <c r="G12" s="12">
        <f t="shared" si="1"/>
        <v>100</v>
      </c>
      <c r="H12" s="11">
        <f>SUM(H3:H11)</f>
        <v>2100</v>
      </c>
      <c r="I12" s="12">
        <f t="shared" si="2"/>
        <v>100</v>
      </c>
      <c r="J12" s="11">
        <f>SUM(J3:J11)</f>
        <v>1926</v>
      </c>
      <c r="K12" s="12">
        <f t="shared" si="3"/>
        <v>100</v>
      </c>
      <c r="L12" s="11">
        <f>SUM(L3:L11)</f>
        <v>1919</v>
      </c>
      <c r="M12" s="12">
        <f t="shared" si="4"/>
        <v>100</v>
      </c>
      <c r="N12" s="11">
        <f>SUM(N3:N11)</f>
        <v>2005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'UG (SEST)'!D14+'GR (SEST)'!D14</f>
        <v>28</v>
      </c>
      <c r="E14" s="15">
        <f t="shared" ref="E14:E23" si="6">(D14/D$23)*100</f>
        <v>3.0905077262693159</v>
      </c>
      <c r="F14" s="14">
        <f>'UG (SEST)'!F14+'GR (SEST)'!F14</f>
        <v>38</v>
      </c>
      <c r="G14" s="15">
        <f t="shared" ref="G14:G23" si="7">(F14/F$23)*100</f>
        <v>4.2269187986651833</v>
      </c>
      <c r="H14" s="14">
        <f>'UG (SEST)'!H14+'GR (SEST)'!H14</f>
        <v>39</v>
      </c>
      <c r="I14" s="15">
        <f t="shared" ref="I14:I23" si="8">(H14/H$23)*100</f>
        <v>4.4930875576036868</v>
      </c>
      <c r="J14" s="14">
        <f>'UG (SEST)'!J14+'GR (SEST)'!J14</f>
        <v>34</v>
      </c>
      <c r="K14" s="15">
        <f t="shared" ref="K14:K23" si="9">(J14/J$23)*100</f>
        <v>4.1615667074663403</v>
      </c>
      <c r="L14" s="14">
        <f>'UG (SEST)'!L14+'GR (SEST)'!L14</f>
        <v>30</v>
      </c>
      <c r="M14" s="15">
        <f t="shared" ref="M14:M23" si="10">(L14/L$23)*100</f>
        <v>3.9577836411609502</v>
      </c>
      <c r="N14" s="14">
        <f>'UG (SEST)'!N14+'GR (SEST)'!N14</f>
        <v>35</v>
      </c>
      <c r="O14" s="15">
        <f t="shared" ref="O14:O23" si="11">(N14/N$23)*100</f>
        <v>4.4642857142857144</v>
      </c>
    </row>
    <row r="15" spans="1:15" ht="17.25" customHeight="1" x14ac:dyDescent="0.15">
      <c r="C15" s="9" t="s">
        <v>16</v>
      </c>
      <c r="D15" s="11">
        <f>'UG (SEST)'!D15+'GR (SEST)'!D15</f>
        <v>125</v>
      </c>
      <c r="E15" s="12">
        <f t="shared" si="6"/>
        <v>13.796909492273732</v>
      </c>
      <c r="F15" s="11">
        <f>'UG (SEST)'!F15+'GR (SEST)'!F15</f>
        <v>138</v>
      </c>
      <c r="G15" s="12">
        <f t="shared" si="7"/>
        <v>15.350389321468297</v>
      </c>
      <c r="H15" s="11">
        <f>'UG (SEST)'!H15+'GR (SEST)'!H15</f>
        <v>128</v>
      </c>
      <c r="I15" s="12">
        <f t="shared" si="8"/>
        <v>14.746543778801843</v>
      </c>
      <c r="J15" s="11">
        <f>'UG (SEST)'!J15+'GR (SEST)'!J15</f>
        <v>137</v>
      </c>
      <c r="K15" s="12">
        <f t="shared" si="9"/>
        <v>16.768665850673194</v>
      </c>
      <c r="L15" s="11">
        <f>'UG (SEST)'!L15+'GR (SEST)'!L15</f>
        <v>137</v>
      </c>
      <c r="M15" s="12">
        <f t="shared" si="10"/>
        <v>18.073878627968337</v>
      </c>
      <c r="N15" s="11">
        <f>'UG (SEST)'!N15+'GR (SEST)'!N15</f>
        <v>134</v>
      </c>
      <c r="O15" s="12">
        <f t="shared" si="11"/>
        <v>17.091836734693878</v>
      </c>
    </row>
    <row r="16" spans="1:15" ht="17.25" customHeight="1" x14ac:dyDescent="0.15">
      <c r="C16" s="9" t="s">
        <v>11</v>
      </c>
      <c r="D16" s="11">
        <f>'UG (SEST)'!D16+'GR (SEST)'!D16</f>
        <v>0</v>
      </c>
      <c r="E16" s="12">
        <f t="shared" si="6"/>
        <v>0</v>
      </c>
      <c r="F16" s="11">
        <f>'UG (SEST)'!F16+'GR (SEST)'!F16</f>
        <v>0</v>
      </c>
      <c r="G16" s="12">
        <f t="shared" si="7"/>
        <v>0</v>
      </c>
      <c r="H16" s="11">
        <f>'UG (SEST)'!H16+'GR (SEST)'!H16</f>
        <v>1</v>
      </c>
      <c r="I16" s="12">
        <f t="shared" si="8"/>
        <v>0.1152073732718894</v>
      </c>
      <c r="J16" s="11">
        <f>'UG (SEST)'!J16+'GR (SEST)'!J16</f>
        <v>1</v>
      </c>
      <c r="K16" s="12">
        <f t="shared" si="9"/>
        <v>0.12239902080783352</v>
      </c>
      <c r="L16" s="11">
        <f>'UG (SEST)'!L16+'GR (SEST)'!L16</f>
        <v>1</v>
      </c>
      <c r="M16" s="12">
        <f t="shared" si="10"/>
        <v>0.13192612137203166</v>
      </c>
      <c r="N16" s="11">
        <f>'UG (SEST)'!N16+'GR (SEST)'!N16</f>
        <v>1</v>
      </c>
      <c r="O16" s="12">
        <f t="shared" si="11"/>
        <v>0.12755102040816327</v>
      </c>
    </row>
    <row r="17" spans="2:15" ht="17.25" customHeight="1" x14ac:dyDescent="0.15">
      <c r="C17" s="9" t="s">
        <v>17</v>
      </c>
      <c r="D17" s="11">
        <f>'UG (SEST)'!D17+'GR (SEST)'!D17</f>
        <v>57</v>
      </c>
      <c r="E17" s="12">
        <f t="shared" si="6"/>
        <v>6.2913907284768218</v>
      </c>
      <c r="F17" s="11">
        <f>'UG (SEST)'!F17+'GR (SEST)'!F17</f>
        <v>49</v>
      </c>
      <c r="G17" s="12">
        <f t="shared" si="7"/>
        <v>5.4505005561735267</v>
      </c>
      <c r="H17" s="11">
        <f>'UG (SEST)'!H17+'GR (SEST)'!H17</f>
        <v>51</v>
      </c>
      <c r="I17" s="12">
        <f t="shared" si="8"/>
        <v>5.8755760368663594</v>
      </c>
      <c r="J17" s="11">
        <f>'UG (SEST)'!J17+'GR (SEST)'!J17</f>
        <v>52</v>
      </c>
      <c r="K17" s="12">
        <f t="shared" si="9"/>
        <v>6.3647490820073438</v>
      </c>
      <c r="L17" s="11">
        <f>'UG (SEST)'!L17+'GR (SEST)'!L17</f>
        <v>62</v>
      </c>
      <c r="M17" s="12">
        <f t="shared" si="10"/>
        <v>8.1794195250659634</v>
      </c>
      <c r="N17" s="11">
        <f>'UG (SEST)'!N17+'GR (SEST)'!N17</f>
        <v>57</v>
      </c>
      <c r="O17" s="12">
        <f t="shared" si="11"/>
        <v>7.2704081632653059</v>
      </c>
    </row>
    <row r="18" spans="2:15" ht="17.25" customHeight="1" x14ac:dyDescent="0.15">
      <c r="C18" s="9" t="s">
        <v>12</v>
      </c>
      <c r="D18" s="11">
        <f>'UG (SEST)'!D18+'GR (SEST)'!D18</f>
        <v>139</v>
      </c>
      <c r="E18" s="12">
        <f t="shared" si="6"/>
        <v>15.342163355408388</v>
      </c>
      <c r="F18" s="11">
        <f>'UG (SEST)'!F18+'GR (SEST)'!F18</f>
        <v>130</v>
      </c>
      <c r="G18" s="12">
        <f t="shared" si="7"/>
        <v>14.46051167964405</v>
      </c>
      <c r="H18" s="11">
        <f>'UG (SEST)'!H18+'GR (SEST)'!H18</f>
        <v>125</v>
      </c>
      <c r="I18" s="12">
        <f t="shared" si="8"/>
        <v>14.400921658986174</v>
      </c>
      <c r="J18" s="11">
        <f>'UG (SEST)'!J18+'GR (SEST)'!J18</f>
        <v>119</v>
      </c>
      <c r="K18" s="12">
        <f t="shared" si="9"/>
        <v>14.56548347613219</v>
      </c>
      <c r="L18" s="11">
        <f>'UG (SEST)'!L18+'GR (SEST)'!L18</f>
        <v>104</v>
      </c>
      <c r="M18" s="12">
        <f t="shared" si="10"/>
        <v>13.720316622691293</v>
      </c>
      <c r="N18" s="11">
        <f>'UG (SEST)'!N18+'GR (SEST)'!N18</f>
        <v>123</v>
      </c>
      <c r="O18" s="12">
        <f t="shared" si="11"/>
        <v>15.688775510204081</v>
      </c>
    </row>
    <row r="19" spans="2:15" ht="17.25" customHeight="1" x14ac:dyDescent="0.15">
      <c r="C19" s="9" t="s">
        <v>13</v>
      </c>
      <c r="D19" s="11">
        <f>'UG (SEST)'!D19+'GR (SEST)'!D19</f>
        <v>1</v>
      </c>
      <c r="E19" s="12">
        <f t="shared" si="6"/>
        <v>0.11037527593818984</v>
      </c>
      <c r="F19" s="11">
        <f>'UG (SEST)'!F19+'GR (SEST)'!F19</f>
        <v>2</v>
      </c>
      <c r="G19" s="12">
        <f t="shared" si="7"/>
        <v>0.22246941045606228</v>
      </c>
      <c r="H19" s="11">
        <f>'UG (SEST)'!H19+'GR (SEST)'!H19</f>
        <v>1</v>
      </c>
      <c r="I19" s="12">
        <f t="shared" si="8"/>
        <v>0.1152073732718894</v>
      </c>
      <c r="J19" s="11">
        <f>'UG (SEST)'!J19+'GR (SEST)'!J19</f>
        <v>1</v>
      </c>
      <c r="K19" s="12">
        <f t="shared" si="9"/>
        <v>0.12239902080783352</v>
      </c>
      <c r="L19" s="11">
        <f>'UG (SEST)'!L19+'GR (SEST)'!L19</f>
        <v>1</v>
      </c>
      <c r="M19" s="12">
        <f t="shared" si="10"/>
        <v>0.13192612137203166</v>
      </c>
      <c r="N19" s="11">
        <f>'UG (SEST)'!N19+'GR (SEST)'!N19</f>
        <v>0</v>
      </c>
      <c r="O19" s="12">
        <f t="shared" si="11"/>
        <v>0</v>
      </c>
    </row>
    <row r="20" spans="2:15" ht="17.25" customHeight="1" x14ac:dyDescent="0.15">
      <c r="C20" s="9" t="s">
        <v>14</v>
      </c>
      <c r="D20" s="11">
        <f>'UG (SEST)'!D20+'GR (SEST)'!D20</f>
        <v>494</v>
      </c>
      <c r="E20" s="12">
        <f t="shared" si="6"/>
        <v>54.525386313465788</v>
      </c>
      <c r="F20" s="11">
        <f>'UG (SEST)'!F20+'GR (SEST)'!F20</f>
        <v>480</v>
      </c>
      <c r="G20" s="12">
        <f t="shared" si="7"/>
        <v>53.392658509454947</v>
      </c>
      <c r="H20" s="11">
        <f>'UG (SEST)'!H20+'GR (SEST)'!H20</f>
        <v>474</v>
      </c>
      <c r="I20" s="12">
        <f t="shared" si="8"/>
        <v>54.60829493087558</v>
      </c>
      <c r="J20" s="11">
        <f>'UG (SEST)'!J20+'GR (SEST)'!J20</f>
        <v>426</v>
      </c>
      <c r="K20" s="12">
        <f t="shared" si="9"/>
        <v>52.141982864137084</v>
      </c>
      <c r="L20" s="11">
        <f>'UG (SEST)'!L20+'GR (SEST)'!L20</f>
        <v>386</v>
      </c>
      <c r="M20" s="12">
        <f t="shared" si="10"/>
        <v>50.92348284960422</v>
      </c>
      <c r="N20" s="11">
        <f>'UG (SEST)'!N20+'GR (SEST)'!N20</f>
        <v>393</v>
      </c>
      <c r="O20" s="12">
        <f t="shared" si="11"/>
        <v>50.12755102040817</v>
      </c>
    </row>
    <row r="21" spans="2:15" ht="17.25" customHeight="1" x14ac:dyDescent="0.15">
      <c r="C21" s="9" t="s">
        <v>15</v>
      </c>
      <c r="D21" s="11">
        <f>'UG (SEST)'!D21+'GR (SEST)'!D21</f>
        <v>32</v>
      </c>
      <c r="E21" s="12">
        <f t="shared" si="6"/>
        <v>3.5320088300220749</v>
      </c>
      <c r="F21" s="11">
        <f>'UG (SEST)'!F21+'GR (SEST)'!F21</f>
        <v>27</v>
      </c>
      <c r="G21" s="12">
        <f t="shared" si="7"/>
        <v>3.0033370411568407</v>
      </c>
      <c r="H21" s="11">
        <f>'UG (SEST)'!H21+'GR (SEST)'!H21</f>
        <v>21</v>
      </c>
      <c r="I21" s="12">
        <f t="shared" si="8"/>
        <v>2.4193548387096775</v>
      </c>
      <c r="J21" s="11">
        <f>'UG (SEST)'!J21+'GR (SEST)'!J21</f>
        <v>28</v>
      </c>
      <c r="K21" s="12">
        <f t="shared" si="9"/>
        <v>3.4271725826193387</v>
      </c>
      <c r="L21" s="11">
        <f>'UG (SEST)'!L21+'GR (SEST)'!L21</f>
        <v>23</v>
      </c>
      <c r="M21" s="12">
        <f t="shared" si="10"/>
        <v>3.0343007915567282</v>
      </c>
      <c r="N21" s="11">
        <f>'UG (SEST)'!N21+'GR (SEST)'!N21</f>
        <v>25</v>
      </c>
      <c r="O21" s="12">
        <f t="shared" si="11"/>
        <v>3.1887755102040818</v>
      </c>
    </row>
    <row r="22" spans="2:15" ht="17.25" customHeight="1" x14ac:dyDescent="0.15">
      <c r="C22" s="9" t="s">
        <v>18</v>
      </c>
      <c r="D22" s="11">
        <f>'UG (SEST)'!D22+'GR (SEST)'!D22</f>
        <v>30</v>
      </c>
      <c r="E22" s="12">
        <f t="shared" si="6"/>
        <v>3.3112582781456954</v>
      </c>
      <c r="F22" s="11">
        <f>'UG (SEST)'!F22+'GR (SEST)'!F22</f>
        <v>35</v>
      </c>
      <c r="G22" s="12">
        <f t="shared" si="7"/>
        <v>3.8932146829810903</v>
      </c>
      <c r="H22" s="11">
        <f>'UG (SEST)'!H22+'GR (SEST)'!H22</f>
        <v>28</v>
      </c>
      <c r="I22" s="12">
        <f t="shared" si="8"/>
        <v>3.225806451612903</v>
      </c>
      <c r="J22" s="11">
        <f>'UG (SEST)'!J22+'GR (SEST)'!J22</f>
        <v>19</v>
      </c>
      <c r="K22" s="12">
        <f t="shared" si="9"/>
        <v>2.3255813953488373</v>
      </c>
      <c r="L22" s="11">
        <f>'UG (SEST)'!L22+'GR (SEST)'!L22</f>
        <v>14</v>
      </c>
      <c r="M22" s="12">
        <f t="shared" si="10"/>
        <v>1.8469656992084433</v>
      </c>
      <c r="N22" s="11">
        <f>'UG (SEST)'!N22+'GR (SEST)'!N22</f>
        <v>16</v>
      </c>
      <c r="O22" s="12">
        <f t="shared" si="11"/>
        <v>2.0408163265306123</v>
      </c>
    </row>
    <row r="23" spans="2:15" ht="17.25" customHeight="1" x14ac:dyDescent="0.15">
      <c r="C23" s="9" t="s">
        <v>6</v>
      </c>
      <c r="D23" s="11">
        <f>SUM(D14:D22)</f>
        <v>906</v>
      </c>
      <c r="E23" s="12">
        <f t="shared" si="6"/>
        <v>100</v>
      </c>
      <c r="F23" s="11">
        <f>SUM(F14:F22)</f>
        <v>899</v>
      </c>
      <c r="G23" s="12">
        <f t="shared" si="7"/>
        <v>100</v>
      </c>
      <c r="H23" s="11">
        <f>SUM(H14:H22)</f>
        <v>868</v>
      </c>
      <c r="I23" s="12">
        <f t="shared" si="8"/>
        <v>100</v>
      </c>
      <c r="J23" s="11">
        <f>SUM(J14:J22)</f>
        <v>817</v>
      </c>
      <c r="K23" s="12">
        <f t="shared" si="9"/>
        <v>100</v>
      </c>
      <c r="L23" s="11">
        <f>SUM(L14:L22)</f>
        <v>758</v>
      </c>
      <c r="M23" s="12">
        <f t="shared" si="10"/>
        <v>100</v>
      </c>
      <c r="N23" s="11">
        <f>SUM(N14:N22)</f>
        <v>784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85</v>
      </c>
      <c r="E25" s="15">
        <f t="shared" ref="E25:E33" si="13">(D25/D$34)*100</f>
        <v>2.6915769474350855</v>
      </c>
      <c r="F25" s="14">
        <f t="shared" ref="F25:H33" si="14">SUM(F3,F14)</f>
        <v>85</v>
      </c>
      <c r="G25" s="15">
        <f t="shared" ref="G25:G33" si="15">(F25/F$34)*100</f>
        <v>2.8089887640449436</v>
      </c>
      <c r="H25" s="14">
        <f t="shared" si="14"/>
        <v>82</v>
      </c>
      <c r="I25" s="15">
        <f t="shared" ref="I25:I33" si="16">(H25/H$34)*100</f>
        <v>2.7628032345013476</v>
      </c>
      <c r="J25" s="14">
        <f t="shared" ref="J25:L33" si="17">SUM(J3,J14)</f>
        <v>71</v>
      </c>
      <c r="K25" s="15">
        <f t="shared" ref="K25:K33" si="18">(J25/J$34)*100</f>
        <v>2.5884068538096972</v>
      </c>
      <c r="L25" s="14">
        <f t="shared" si="17"/>
        <v>66</v>
      </c>
      <c r="M25" s="15">
        <f t="shared" ref="M25:M33" si="19">(L25/L$34)*100</f>
        <v>2.4654463952185282</v>
      </c>
      <c r="N25" s="14">
        <f t="shared" ref="N25" si="20">SUM(N3,N14)</f>
        <v>74</v>
      </c>
      <c r="O25" s="15">
        <f t="shared" ref="O25:O33" si="21">(N25/N$34)*100</f>
        <v>2.6532807457870207</v>
      </c>
    </row>
    <row r="26" spans="2:15" ht="17.25" customHeight="1" x14ac:dyDescent="0.15">
      <c r="C26" s="9" t="s">
        <v>16</v>
      </c>
      <c r="D26" s="11">
        <f t="shared" ref="D26" si="22">SUM(D4,D15)</f>
        <v>390</v>
      </c>
      <c r="E26" s="12">
        <f t="shared" si="13"/>
        <v>12.349588347055098</v>
      </c>
      <c r="F26" s="11">
        <f t="shared" si="14"/>
        <v>411</v>
      </c>
      <c r="G26" s="12">
        <f t="shared" si="15"/>
        <v>13.5822868473232</v>
      </c>
      <c r="H26" s="11">
        <f t="shared" si="14"/>
        <v>396</v>
      </c>
      <c r="I26" s="12">
        <f t="shared" si="16"/>
        <v>13.34231805929919</v>
      </c>
      <c r="J26" s="11">
        <f t="shared" si="17"/>
        <v>396</v>
      </c>
      <c r="K26" s="12">
        <f t="shared" si="18"/>
        <v>14.436748086037184</v>
      </c>
      <c r="L26" s="11">
        <f t="shared" si="17"/>
        <v>401</v>
      </c>
      <c r="M26" s="12">
        <f t="shared" si="19"/>
        <v>14.979454613373179</v>
      </c>
      <c r="N26" s="11">
        <f t="shared" ref="N26" si="23">SUM(N4,N15)</f>
        <v>458</v>
      </c>
      <c r="O26" s="12">
        <f t="shared" si="21"/>
        <v>16.421656507708857</v>
      </c>
    </row>
    <row r="27" spans="2:15" ht="17.25" customHeight="1" x14ac:dyDescent="0.15">
      <c r="C27" s="9" t="s">
        <v>11</v>
      </c>
      <c r="D27" s="11">
        <f t="shared" ref="D27" si="24">SUM(D5,D16)</f>
        <v>0</v>
      </c>
      <c r="E27" s="12">
        <f t="shared" si="13"/>
        <v>0</v>
      </c>
      <c r="F27" s="11">
        <f t="shared" si="14"/>
        <v>2</v>
      </c>
      <c r="G27" s="12">
        <f t="shared" si="15"/>
        <v>6.6093853271645728E-2</v>
      </c>
      <c r="H27" s="11">
        <f t="shared" si="14"/>
        <v>3</v>
      </c>
      <c r="I27" s="12">
        <f t="shared" si="16"/>
        <v>0.10107816711590296</v>
      </c>
      <c r="J27" s="11">
        <f t="shared" si="17"/>
        <v>3</v>
      </c>
      <c r="K27" s="12">
        <f t="shared" si="18"/>
        <v>0.10936930368209989</v>
      </c>
      <c r="L27" s="11">
        <f t="shared" si="17"/>
        <v>3</v>
      </c>
      <c r="M27" s="12">
        <f t="shared" si="19"/>
        <v>0.11206574523720583</v>
      </c>
      <c r="N27" s="11">
        <f t="shared" ref="N27" si="25">SUM(N5,N16)</f>
        <v>4</v>
      </c>
      <c r="O27" s="12">
        <f t="shared" si="21"/>
        <v>0.14342058085335246</v>
      </c>
    </row>
    <row r="28" spans="2:15" ht="17.25" customHeight="1" x14ac:dyDescent="0.15">
      <c r="C28" s="9" t="s">
        <v>17</v>
      </c>
      <c r="D28" s="11">
        <f t="shared" ref="D28" si="26">SUM(D6,D17)</f>
        <v>205</v>
      </c>
      <c r="E28" s="12">
        <f t="shared" si="13"/>
        <v>6.4914502849905009</v>
      </c>
      <c r="F28" s="11">
        <f t="shared" si="14"/>
        <v>189</v>
      </c>
      <c r="G28" s="12">
        <f t="shared" si="15"/>
        <v>6.2458691341705226</v>
      </c>
      <c r="H28" s="11">
        <f t="shared" si="14"/>
        <v>201</v>
      </c>
      <c r="I28" s="12">
        <f t="shared" si="16"/>
        <v>6.7722371967654986</v>
      </c>
      <c r="J28" s="11">
        <f t="shared" si="17"/>
        <v>195</v>
      </c>
      <c r="K28" s="12">
        <f t="shared" si="18"/>
        <v>7.109004739336493</v>
      </c>
      <c r="L28" s="11">
        <f t="shared" si="17"/>
        <v>220</v>
      </c>
      <c r="M28" s="12">
        <f t="shared" si="19"/>
        <v>8.2181546507284278</v>
      </c>
      <c r="N28" s="11">
        <f t="shared" ref="N28" si="27">SUM(N6,N17)</f>
        <v>202</v>
      </c>
      <c r="O28" s="12">
        <f t="shared" si="21"/>
        <v>7.2427393330942991</v>
      </c>
    </row>
    <row r="29" spans="2:15" ht="17.25" customHeight="1" x14ac:dyDescent="0.15">
      <c r="C29" s="9" t="s">
        <v>12</v>
      </c>
      <c r="D29" s="11">
        <f t="shared" ref="D29" si="28">SUM(D7,D18)</f>
        <v>382</v>
      </c>
      <c r="E29" s="12">
        <f t="shared" si="13"/>
        <v>12.096263457884737</v>
      </c>
      <c r="F29" s="11">
        <f t="shared" si="14"/>
        <v>351</v>
      </c>
      <c r="G29" s="12">
        <f t="shared" si="15"/>
        <v>11.599471249173828</v>
      </c>
      <c r="H29" s="11">
        <f t="shared" si="14"/>
        <v>347</v>
      </c>
      <c r="I29" s="12">
        <f t="shared" si="16"/>
        <v>11.691374663072777</v>
      </c>
      <c r="J29" s="11">
        <f t="shared" si="17"/>
        <v>330</v>
      </c>
      <c r="K29" s="12">
        <f t="shared" si="18"/>
        <v>12.030623405030989</v>
      </c>
      <c r="L29" s="11">
        <f t="shared" si="17"/>
        <v>326</v>
      </c>
      <c r="M29" s="12">
        <f t="shared" si="19"/>
        <v>12.177810982443035</v>
      </c>
      <c r="N29" s="11">
        <f t="shared" ref="N29" si="29">SUM(N7,N18)</f>
        <v>358</v>
      </c>
      <c r="O29" s="12">
        <f t="shared" si="21"/>
        <v>12.836141986375043</v>
      </c>
    </row>
    <row r="30" spans="2:15" ht="17.25" customHeight="1" x14ac:dyDescent="0.15">
      <c r="C30" s="9" t="s">
        <v>13</v>
      </c>
      <c r="D30" s="11">
        <f t="shared" ref="D30" si="30">SUM(D8,D19)</f>
        <v>4</v>
      </c>
      <c r="E30" s="12">
        <f t="shared" si="13"/>
        <v>0.1266624445851805</v>
      </c>
      <c r="F30" s="11">
        <f t="shared" si="14"/>
        <v>4</v>
      </c>
      <c r="G30" s="12">
        <f t="shared" si="15"/>
        <v>0.13218770654329146</v>
      </c>
      <c r="H30" s="11">
        <f t="shared" si="14"/>
        <v>3</v>
      </c>
      <c r="I30" s="12">
        <f t="shared" si="16"/>
        <v>0.10107816711590296</v>
      </c>
      <c r="J30" s="11">
        <f t="shared" si="17"/>
        <v>2</v>
      </c>
      <c r="K30" s="12">
        <f t="shared" si="18"/>
        <v>7.2912869121399923E-2</v>
      </c>
      <c r="L30" s="11">
        <f t="shared" si="17"/>
        <v>2</v>
      </c>
      <c r="M30" s="12">
        <f t="shared" si="19"/>
        <v>7.4710496824803893E-2</v>
      </c>
      <c r="N30" s="11">
        <f t="shared" ref="N30" si="31">SUM(N8,N19)</f>
        <v>1</v>
      </c>
      <c r="O30" s="12">
        <f t="shared" si="21"/>
        <v>3.5855145213338116E-2</v>
      </c>
    </row>
    <row r="31" spans="2:15" ht="17.25" customHeight="1" x14ac:dyDescent="0.15">
      <c r="C31" s="9" t="s">
        <v>14</v>
      </c>
      <c r="D31" s="11">
        <f t="shared" ref="D31" si="32">SUM(D9,D20)</f>
        <v>1905</v>
      </c>
      <c r="E31" s="12">
        <f t="shared" si="13"/>
        <v>60.322989233692212</v>
      </c>
      <c r="F31" s="11">
        <f t="shared" si="14"/>
        <v>1792</v>
      </c>
      <c r="G31" s="12">
        <f t="shared" si="15"/>
        <v>59.220092531394585</v>
      </c>
      <c r="H31" s="11">
        <f t="shared" si="14"/>
        <v>1758</v>
      </c>
      <c r="I31" s="12">
        <f t="shared" si="16"/>
        <v>59.231805929919133</v>
      </c>
      <c r="J31" s="11">
        <f t="shared" si="17"/>
        <v>1576</v>
      </c>
      <c r="K31" s="12">
        <f t="shared" si="18"/>
        <v>57.455340867663139</v>
      </c>
      <c r="L31" s="11">
        <f t="shared" si="17"/>
        <v>1518</v>
      </c>
      <c r="M31" s="12">
        <f t="shared" si="19"/>
        <v>56.705267090026148</v>
      </c>
      <c r="N31" s="11">
        <f t="shared" ref="N31" si="33">SUM(N9,N20)</f>
        <v>1555</v>
      </c>
      <c r="O31" s="12">
        <f t="shared" si="21"/>
        <v>55.754750806740773</v>
      </c>
    </row>
    <row r="32" spans="2:15" ht="17.25" customHeight="1" x14ac:dyDescent="0.15">
      <c r="C32" s="9" t="s">
        <v>15</v>
      </c>
      <c r="D32" s="11">
        <f t="shared" ref="D32" si="34">SUM(D10,D21)</f>
        <v>85</v>
      </c>
      <c r="E32" s="12">
        <f t="shared" si="13"/>
        <v>2.6915769474350855</v>
      </c>
      <c r="F32" s="11">
        <f t="shared" si="14"/>
        <v>90</v>
      </c>
      <c r="G32" s="12">
        <f t="shared" si="15"/>
        <v>2.9742233972240584</v>
      </c>
      <c r="H32" s="11">
        <f t="shared" si="14"/>
        <v>85</v>
      </c>
      <c r="I32" s="12">
        <f t="shared" si="16"/>
        <v>2.8638814016172507</v>
      </c>
      <c r="J32" s="11">
        <f t="shared" si="17"/>
        <v>91</v>
      </c>
      <c r="K32" s="12">
        <f t="shared" si="18"/>
        <v>3.3175355450236967</v>
      </c>
      <c r="L32" s="11">
        <f t="shared" si="17"/>
        <v>86</v>
      </c>
      <c r="M32" s="12">
        <f t="shared" si="19"/>
        <v>3.212551363466567</v>
      </c>
      <c r="N32" s="11">
        <f t="shared" ref="N32" si="35">SUM(N10,N21)</f>
        <v>77</v>
      </c>
      <c r="O32" s="12">
        <f t="shared" si="21"/>
        <v>2.7608461814270346</v>
      </c>
    </row>
    <row r="33" spans="2:15" ht="17.25" customHeight="1" x14ac:dyDescent="0.15">
      <c r="C33" s="9" t="s">
        <v>18</v>
      </c>
      <c r="D33" s="11">
        <f t="shared" ref="D33" si="36">SUM(D11,D22)</f>
        <v>102</v>
      </c>
      <c r="E33" s="12">
        <f t="shared" si="13"/>
        <v>3.2298923369221031</v>
      </c>
      <c r="F33" s="11">
        <f t="shared" si="14"/>
        <v>102</v>
      </c>
      <c r="G33" s="12">
        <f t="shared" si="15"/>
        <v>3.3707865168539324</v>
      </c>
      <c r="H33" s="11">
        <f t="shared" si="14"/>
        <v>93</v>
      </c>
      <c r="I33" s="12">
        <f t="shared" si="16"/>
        <v>3.1334231805929917</v>
      </c>
      <c r="J33" s="11">
        <f t="shared" si="17"/>
        <v>79</v>
      </c>
      <c r="K33" s="12">
        <f t="shared" si="18"/>
        <v>2.8800583302952973</v>
      </c>
      <c r="L33" s="11">
        <f t="shared" si="17"/>
        <v>55</v>
      </c>
      <c r="M33" s="12">
        <f t="shared" si="19"/>
        <v>2.0545386626821069</v>
      </c>
      <c r="N33" s="11">
        <f t="shared" ref="N33" si="37">SUM(N11,N22)</f>
        <v>60</v>
      </c>
      <c r="O33" s="12">
        <f t="shared" si="21"/>
        <v>2.151308712800287</v>
      </c>
    </row>
    <row r="34" spans="2:15" ht="17.25" customHeight="1" x14ac:dyDescent="0.15">
      <c r="C34" s="9" t="s">
        <v>6</v>
      </c>
      <c r="D34" s="11">
        <f>SUM(D25:D33)</f>
        <v>3158</v>
      </c>
      <c r="E34" s="12">
        <f>(D34/D$34)*100</f>
        <v>100</v>
      </c>
      <c r="F34" s="11">
        <f>SUM(F25:F33)</f>
        <v>3026</v>
      </c>
      <c r="G34" s="12">
        <f>(F34/F$34)*100</f>
        <v>100</v>
      </c>
      <c r="H34" s="11">
        <f>SUM(H25:H33)</f>
        <v>2968</v>
      </c>
      <c r="I34" s="12">
        <f>(H34/H$34)*100</f>
        <v>100</v>
      </c>
      <c r="J34" s="11">
        <f>SUM(J25:J33)</f>
        <v>2743</v>
      </c>
      <c r="K34" s="12">
        <f>(J34/J$34)*100</f>
        <v>100</v>
      </c>
      <c r="L34" s="11">
        <f>SUM(L25:L33)</f>
        <v>2677</v>
      </c>
      <c r="M34" s="12">
        <f>(L34/L$34)*100</f>
        <v>100</v>
      </c>
      <c r="N34" s="11">
        <f>SUM(N25:N33)</f>
        <v>2789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80" orientation="portrait" r:id="rId1"/>
  <headerFooter>
    <oddHeader>&amp;L&amp;"Arial Narrow,Bold"&amp;16SEST-Fall Headcount Enrollment by Gender and Race/Ethnicity &amp;"Arial Narrow,Regular"&amp;12(Undergraduate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112C-937C-45CD-BBB9-E7A7609EA7B4}">
  <sheetPr>
    <tabColor theme="8" tint="0.59999389629810485"/>
    <pageSetUpPr fitToPage="1"/>
  </sheetPr>
  <dimension ref="A1:O36"/>
  <sheetViews>
    <sheetView topLeftCell="C1" zoomScale="110" zoomScaleNormal="110" workbookViewId="0">
      <selection activeCell="Q1" sqref="Q1:W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6.5" style="1" customWidth="1"/>
    <col min="10" max="10" width="5.6640625" style="1" customWidth="1"/>
    <col min="11" max="11" width="6.3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7" width="4.6640625" style="1" bestFit="1" customWidth="1"/>
    <col min="18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1</v>
      </c>
      <c r="B3" s="1" t="s">
        <v>2</v>
      </c>
      <c r="C3" s="8" t="s">
        <v>24</v>
      </c>
      <c r="D3" s="11">
        <v>51</v>
      </c>
      <c r="E3" s="12">
        <f t="shared" ref="E3:E11" si="0">(D3/D$12)*100</f>
        <v>2.5235032162295892</v>
      </c>
      <c r="F3" s="11">
        <v>39</v>
      </c>
      <c r="G3" s="12">
        <f t="shared" ref="G3:G11" si="1">(F3/F$12)*100</f>
        <v>2.0155038759689923</v>
      </c>
      <c r="H3" s="11">
        <v>36</v>
      </c>
      <c r="I3" s="12">
        <f t="shared" ref="I3:I11" si="2">(H3/H$12)*100</f>
        <v>1.8907563025210083</v>
      </c>
      <c r="J3" s="11">
        <v>34</v>
      </c>
      <c r="K3" s="12">
        <f t="shared" ref="K3:K11" si="3">(J3/J$12)*100</f>
        <v>1.9406392694063925</v>
      </c>
      <c r="L3" s="11">
        <v>32</v>
      </c>
      <c r="M3" s="12">
        <f t="shared" ref="M3:M11" si="4">(L3/L$12)*100</f>
        <v>1.8475750577367205</v>
      </c>
      <c r="N3" s="11">
        <v>32</v>
      </c>
      <c r="O3" s="12">
        <f t="shared" ref="O3:O11" si="5">(N3/N$12)*100</f>
        <v>1.7679558011049725</v>
      </c>
    </row>
    <row r="4" spans="1:15" ht="17.25" customHeight="1" x14ac:dyDescent="0.15">
      <c r="C4" s="9" t="s">
        <v>16</v>
      </c>
      <c r="D4" s="11">
        <v>248</v>
      </c>
      <c r="E4" s="12">
        <f t="shared" si="0"/>
        <v>12.271152894606631</v>
      </c>
      <c r="F4" s="11">
        <v>260</v>
      </c>
      <c r="G4" s="12">
        <f t="shared" si="1"/>
        <v>13.436692506459949</v>
      </c>
      <c r="H4" s="11">
        <v>251</v>
      </c>
      <c r="I4" s="12">
        <f t="shared" si="2"/>
        <v>13.182773109243698</v>
      </c>
      <c r="J4" s="11">
        <v>243</v>
      </c>
      <c r="K4" s="12">
        <f t="shared" si="3"/>
        <v>13.86986301369863</v>
      </c>
      <c r="L4" s="11">
        <v>246</v>
      </c>
      <c r="M4" s="12">
        <f t="shared" si="4"/>
        <v>14.203233256351039</v>
      </c>
      <c r="N4" s="11">
        <v>306</v>
      </c>
      <c r="O4" s="12">
        <f t="shared" si="5"/>
        <v>16.906077348066297</v>
      </c>
    </row>
    <row r="5" spans="1:15" ht="17.25" customHeight="1" x14ac:dyDescent="0.15">
      <c r="C5" s="9" t="s">
        <v>11</v>
      </c>
      <c r="D5" s="11">
        <v>0</v>
      </c>
      <c r="E5" s="12">
        <f t="shared" si="0"/>
        <v>0</v>
      </c>
      <c r="F5" s="11">
        <v>2</v>
      </c>
      <c r="G5" s="12">
        <f t="shared" si="1"/>
        <v>0.10335917312661498</v>
      </c>
      <c r="H5" s="11">
        <v>2</v>
      </c>
      <c r="I5" s="12">
        <f t="shared" si="2"/>
        <v>0.10504201680672269</v>
      </c>
      <c r="J5" s="11">
        <v>2</v>
      </c>
      <c r="K5" s="12">
        <f t="shared" si="3"/>
        <v>0.11415525114155251</v>
      </c>
      <c r="L5" s="11">
        <v>2</v>
      </c>
      <c r="M5" s="12">
        <f t="shared" si="4"/>
        <v>0.11547344110854503</v>
      </c>
      <c r="N5" s="11">
        <v>3</v>
      </c>
      <c r="O5" s="12">
        <f t="shared" si="5"/>
        <v>0.16574585635359115</v>
      </c>
    </row>
    <row r="6" spans="1:15" ht="17.25" customHeight="1" x14ac:dyDescent="0.15">
      <c r="C6" s="9" t="s">
        <v>17</v>
      </c>
      <c r="D6" s="11">
        <v>133</v>
      </c>
      <c r="E6" s="12">
        <f t="shared" si="0"/>
        <v>6.5809005442850079</v>
      </c>
      <c r="F6" s="11">
        <v>127</v>
      </c>
      <c r="G6" s="12">
        <f t="shared" si="1"/>
        <v>6.5633074935400524</v>
      </c>
      <c r="H6" s="11">
        <v>135</v>
      </c>
      <c r="I6" s="12">
        <f t="shared" si="2"/>
        <v>7.0903361344537812</v>
      </c>
      <c r="J6" s="11">
        <v>127</v>
      </c>
      <c r="K6" s="12">
        <f t="shared" si="3"/>
        <v>7.2488584474885851</v>
      </c>
      <c r="L6" s="11">
        <v>142</v>
      </c>
      <c r="M6" s="12">
        <f t="shared" si="4"/>
        <v>8.1986143187066975</v>
      </c>
      <c r="N6" s="11">
        <v>129</v>
      </c>
      <c r="O6" s="12">
        <f t="shared" si="5"/>
        <v>7.1270718232044201</v>
      </c>
    </row>
    <row r="7" spans="1:15" ht="17.25" customHeight="1" x14ac:dyDescent="0.15">
      <c r="C7" s="9" t="s">
        <v>12</v>
      </c>
      <c r="D7" s="11">
        <v>222</v>
      </c>
      <c r="E7" s="12">
        <f t="shared" si="0"/>
        <v>10.984661058881743</v>
      </c>
      <c r="F7" s="11">
        <v>202</v>
      </c>
      <c r="G7" s="12">
        <f t="shared" si="1"/>
        <v>10.439276485788113</v>
      </c>
      <c r="H7" s="11">
        <v>199</v>
      </c>
      <c r="I7" s="12">
        <f t="shared" si="2"/>
        <v>10.451680672268909</v>
      </c>
      <c r="J7" s="11">
        <v>187</v>
      </c>
      <c r="K7" s="12">
        <f t="shared" si="3"/>
        <v>10.673515981735161</v>
      </c>
      <c r="L7" s="11">
        <v>203</v>
      </c>
      <c r="M7" s="12">
        <f t="shared" si="4"/>
        <v>11.720554272517321</v>
      </c>
      <c r="N7" s="11">
        <v>215</v>
      </c>
      <c r="O7" s="12">
        <f t="shared" si="5"/>
        <v>11.878453038674033</v>
      </c>
    </row>
    <row r="8" spans="1:15" ht="17.25" customHeight="1" x14ac:dyDescent="0.15">
      <c r="C8" s="9" t="s">
        <v>13</v>
      </c>
      <c r="D8" s="11">
        <v>2</v>
      </c>
      <c r="E8" s="12">
        <f t="shared" si="0"/>
        <v>9.8960910440376054E-2</v>
      </c>
      <c r="F8" s="11">
        <v>1</v>
      </c>
      <c r="G8" s="12">
        <f t="shared" si="1"/>
        <v>5.1679586563307491E-2</v>
      </c>
      <c r="H8" s="11">
        <v>1</v>
      </c>
      <c r="I8" s="12">
        <f t="shared" si="2"/>
        <v>5.2521008403361345E-2</v>
      </c>
      <c r="J8" s="11">
        <v>1</v>
      </c>
      <c r="K8" s="12">
        <f t="shared" si="3"/>
        <v>5.7077625570776253E-2</v>
      </c>
      <c r="L8" s="11">
        <v>1</v>
      </c>
      <c r="M8" s="12">
        <f t="shared" si="4"/>
        <v>5.7736720554272515E-2</v>
      </c>
      <c r="N8" s="11">
        <v>1</v>
      </c>
      <c r="O8" s="12">
        <f t="shared" si="5"/>
        <v>5.5248618784530391E-2</v>
      </c>
    </row>
    <row r="9" spans="1:15" ht="17.25" customHeight="1" x14ac:dyDescent="0.15">
      <c r="C9" s="9" t="s">
        <v>14</v>
      </c>
      <c r="D9" s="11">
        <v>1251</v>
      </c>
      <c r="E9" s="12">
        <f t="shared" si="0"/>
        <v>61.900049480455223</v>
      </c>
      <c r="F9" s="11">
        <v>1184</v>
      </c>
      <c r="G9" s="12">
        <f t="shared" si="1"/>
        <v>61.188630490956072</v>
      </c>
      <c r="H9" s="11">
        <v>1158</v>
      </c>
      <c r="I9" s="12">
        <f t="shared" si="2"/>
        <v>60.819327731092429</v>
      </c>
      <c r="J9" s="11">
        <v>1041</v>
      </c>
      <c r="K9" s="12">
        <f t="shared" si="3"/>
        <v>59.417808219178085</v>
      </c>
      <c r="L9" s="11">
        <v>1009</v>
      </c>
      <c r="M9" s="12">
        <f t="shared" si="4"/>
        <v>58.25635103926097</v>
      </c>
      <c r="N9" s="11">
        <v>1035</v>
      </c>
      <c r="O9" s="12">
        <f t="shared" si="5"/>
        <v>57.182320441988956</v>
      </c>
    </row>
    <row r="10" spans="1:15" ht="17.25" customHeight="1" x14ac:dyDescent="0.15">
      <c r="C10" s="9" t="s">
        <v>15</v>
      </c>
      <c r="D10" s="11">
        <v>46</v>
      </c>
      <c r="E10" s="12">
        <f t="shared" si="0"/>
        <v>2.2761009401286492</v>
      </c>
      <c r="F10" s="11">
        <v>55</v>
      </c>
      <c r="G10" s="12">
        <f t="shared" si="1"/>
        <v>2.842377260981912</v>
      </c>
      <c r="H10" s="11">
        <v>57</v>
      </c>
      <c r="I10" s="12">
        <f t="shared" si="2"/>
        <v>2.9936974789915967</v>
      </c>
      <c r="J10" s="11">
        <v>57</v>
      </c>
      <c r="K10" s="12">
        <f t="shared" si="3"/>
        <v>3.2534246575342465</v>
      </c>
      <c r="L10" s="11">
        <v>56</v>
      </c>
      <c r="M10" s="12">
        <f t="shared" si="4"/>
        <v>3.2332563510392611</v>
      </c>
      <c r="N10" s="11">
        <v>47</v>
      </c>
      <c r="O10" s="12">
        <f t="shared" si="5"/>
        <v>2.5966850828729284</v>
      </c>
    </row>
    <row r="11" spans="1:15" ht="17.25" customHeight="1" x14ac:dyDescent="0.15">
      <c r="C11" s="9" t="s">
        <v>18</v>
      </c>
      <c r="D11" s="11">
        <v>68</v>
      </c>
      <c r="E11" s="12">
        <f t="shared" si="0"/>
        <v>3.3646709549727856</v>
      </c>
      <c r="F11" s="11">
        <v>65</v>
      </c>
      <c r="G11" s="12">
        <f t="shared" si="1"/>
        <v>3.3591731266149871</v>
      </c>
      <c r="H11" s="11">
        <v>65</v>
      </c>
      <c r="I11" s="12">
        <f t="shared" si="2"/>
        <v>3.4138655462184873</v>
      </c>
      <c r="J11" s="11">
        <v>60</v>
      </c>
      <c r="K11" s="12">
        <f t="shared" si="3"/>
        <v>3.4246575342465753</v>
      </c>
      <c r="L11" s="11">
        <v>41</v>
      </c>
      <c r="M11" s="12">
        <f t="shared" si="4"/>
        <v>2.367205542725173</v>
      </c>
      <c r="N11" s="11">
        <v>42</v>
      </c>
      <c r="O11" s="12">
        <f t="shared" si="5"/>
        <v>2.3204419889502765</v>
      </c>
    </row>
    <row r="12" spans="1:15" ht="17.25" customHeight="1" x14ac:dyDescent="0.15">
      <c r="C12" s="9" t="s">
        <v>6</v>
      </c>
      <c r="D12" s="11">
        <f>SUM(D3:D11)</f>
        <v>2021</v>
      </c>
      <c r="E12" s="12">
        <f>(D12/D$12)*100</f>
        <v>100</v>
      </c>
      <c r="F12" s="11">
        <f>SUM(F3:F11)</f>
        <v>1935</v>
      </c>
      <c r="G12" s="12">
        <f>(F12/F$12)*100</f>
        <v>100</v>
      </c>
      <c r="H12" s="11">
        <f>SUM(H3:H11)</f>
        <v>1904</v>
      </c>
      <c r="I12" s="12">
        <f>(H12/H$12)*100</f>
        <v>100</v>
      </c>
      <c r="J12" s="11">
        <f>SUM(J3:J11)</f>
        <v>1752</v>
      </c>
      <c r="K12" s="12">
        <f>(J12/J$12)*100</f>
        <v>100</v>
      </c>
      <c r="L12" s="11">
        <f>SUM(L3:L11)</f>
        <v>1732</v>
      </c>
      <c r="M12" s="12">
        <f>(L12/L$12)*100</f>
        <v>100</v>
      </c>
      <c r="N12" s="11">
        <f>SUM(N3:N11)</f>
        <v>1810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15</v>
      </c>
      <c r="E14" s="15">
        <f t="shared" ref="E14:E23" si="6">(D14/D$23)*100</f>
        <v>2.1367521367521367</v>
      </c>
      <c r="F14" s="14">
        <v>21</v>
      </c>
      <c r="G14" s="15">
        <f t="shared" ref="G14:G23" si="7">(F14/F$23)*100</f>
        <v>2.896551724137931</v>
      </c>
      <c r="H14" s="14">
        <v>21</v>
      </c>
      <c r="I14" s="15">
        <f t="shared" ref="I14:I23" si="8">(H14/H$23)*100</f>
        <v>3.1019202363367802</v>
      </c>
      <c r="J14" s="14">
        <v>25</v>
      </c>
      <c r="K14" s="15">
        <f t="shared" ref="K14:K23" si="9">(J14/J$23)*100</f>
        <v>4.1254125412541249</v>
      </c>
      <c r="L14" s="14">
        <v>20</v>
      </c>
      <c r="M14" s="15">
        <f t="shared" ref="M14:M23" si="10">(L14/L$23)*100</f>
        <v>3.5523978685612785</v>
      </c>
      <c r="N14" s="14">
        <v>26</v>
      </c>
      <c r="O14" s="15">
        <f t="shared" ref="O14:O23" si="11">(N14/N$23)*100</f>
        <v>4.3918918918918921</v>
      </c>
    </row>
    <row r="15" spans="1:15" ht="17.25" customHeight="1" x14ac:dyDescent="0.15">
      <c r="C15" s="9" t="s">
        <v>16</v>
      </c>
      <c r="D15" s="11">
        <v>111</v>
      </c>
      <c r="E15" s="12">
        <f t="shared" si="6"/>
        <v>15.811965811965811</v>
      </c>
      <c r="F15" s="11">
        <v>122</v>
      </c>
      <c r="G15" s="12">
        <f t="shared" si="7"/>
        <v>16.827586206896552</v>
      </c>
      <c r="H15" s="11">
        <v>115</v>
      </c>
      <c r="I15" s="12">
        <f t="shared" si="8"/>
        <v>16.986706056129986</v>
      </c>
      <c r="J15" s="11">
        <v>116</v>
      </c>
      <c r="K15" s="12">
        <f t="shared" si="9"/>
        <v>19.141914191419144</v>
      </c>
      <c r="L15" s="11">
        <v>114</v>
      </c>
      <c r="M15" s="12">
        <f t="shared" si="10"/>
        <v>20.24866785079929</v>
      </c>
      <c r="N15" s="11">
        <v>110</v>
      </c>
      <c r="O15" s="12">
        <f t="shared" si="11"/>
        <v>18.581081081081081</v>
      </c>
    </row>
    <row r="16" spans="1:15" ht="17.25" customHeight="1" x14ac:dyDescent="0.15">
      <c r="C16" s="9" t="s">
        <v>11</v>
      </c>
      <c r="D16" s="11">
        <v>0</v>
      </c>
      <c r="E16" s="12">
        <f t="shared" si="6"/>
        <v>0</v>
      </c>
      <c r="F16" s="11">
        <v>0</v>
      </c>
      <c r="G16" s="12">
        <f t="shared" si="7"/>
        <v>0</v>
      </c>
      <c r="H16" s="11">
        <v>1</v>
      </c>
      <c r="I16" s="12">
        <f t="shared" si="8"/>
        <v>0.14771048744460857</v>
      </c>
      <c r="J16" s="11">
        <v>1</v>
      </c>
      <c r="K16" s="12">
        <f t="shared" si="9"/>
        <v>0.16501650165016502</v>
      </c>
      <c r="L16" s="11">
        <v>1</v>
      </c>
      <c r="M16" s="12">
        <f t="shared" si="10"/>
        <v>0.17761989342806395</v>
      </c>
      <c r="N16" s="11">
        <v>1</v>
      </c>
      <c r="O16" s="12">
        <f t="shared" si="11"/>
        <v>0.16891891891891891</v>
      </c>
    </row>
    <row r="17" spans="2:15" ht="17.25" customHeight="1" x14ac:dyDescent="0.15">
      <c r="C17" s="9" t="s">
        <v>17</v>
      </c>
      <c r="D17" s="11">
        <v>43</v>
      </c>
      <c r="E17" s="12">
        <f t="shared" si="6"/>
        <v>6.1253561253561255</v>
      </c>
      <c r="F17" s="11">
        <v>37</v>
      </c>
      <c r="G17" s="12">
        <f t="shared" si="7"/>
        <v>5.1034482758620694</v>
      </c>
      <c r="H17" s="11">
        <v>37</v>
      </c>
      <c r="I17" s="12">
        <f t="shared" si="8"/>
        <v>5.4652880354505173</v>
      </c>
      <c r="J17" s="11">
        <v>37</v>
      </c>
      <c r="K17" s="12">
        <f t="shared" si="9"/>
        <v>6.105610561056106</v>
      </c>
      <c r="L17" s="11">
        <v>47</v>
      </c>
      <c r="M17" s="12">
        <f t="shared" si="10"/>
        <v>8.3481349911190055</v>
      </c>
      <c r="N17" s="11">
        <v>44</v>
      </c>
      <c r="O17" s="12">
        <f t="shared" si="11"/>
        <v>7.4324324324324325</v>
      </c>
    </row>
    <row r="18" spans="2:15" ht="17.25" customHeight="1" x14ac:dyDescent="0.15">
      <c r="C18" s="9" t="s">
        <v>12</v>
      </c>
      <c r="D18" s="11">
        <v>118</v>
      </c>
      <c r="E18" s="12">
        <f t="shared" si="6"/>
        <v>16.809116809116809</v>
      </c>
      <c r="F18" s="11">
        <v>115</v>
      </c>
      <c r="G18" s="12">
        <f t="shared" si="7"/>
        <v>15.862068965517242</v>
      </c>
      <c r="H18" s="11">
        <v>110</v>
      </c>
      <c r="I18" s="12">
        <f t="shared" si="8"/>
        <v>16.248153618906944</v>
      </c>
      <c r="J18" s="11">
        <v>102</v>
      </c>
      <c r="K18" s="12">
        <f t="shared" si="9"/>
        <v>16.831683168316832</v>
      </c>
      <c r="L18" s="11">
        <v>90</v>
      </c>
      <c r="M18" s="12">
        <f t="shared" si="10"/>
        <v>15.985790408525755</v>
      </c>
      <c r="N18" s="11">
        <v>107</v>
      </c>
      <c r="O18" s="12">
        <f t="shared" si="11"/>
        <v>18.074324324324326</v>
      </c>
    </row>
    <row r="19" spans="2:15" ht="17.25" customHeight="1" x14ac:dyDescent="0.15">
      <c r="C19" s="9" t="s">
        <v>13</v>
      </c>
      <c r="D19" s="11">
        <v>1</v>
      </c>
      <c r="E19" s="12">
        <f t="shared" si="6"/>
        <v>0.14245014245014245</v>
      </c>
      <c r="F19" s="11">
        <v>2</v>
      </c>
      <c r="G19" s="12">
        <f t="shared" si="7"/>
        <v>0.27586206896551724</v>
      </c>
      <c r="H19" s="11">
        <v>1</v>
      </c>
      <c r="I19" s="12">
        <f t="shared" si="8"/>
        <v>0.14771048744460857</v>
      </c>
      <c r="J19" s="11">
        <v>1</v>
      </c>
      <c r="K19" s="12">
        <f t="shared" si="9"/>
        <v>0.16501650165016502</v>
      </c>
      <c r="L19" s="11">
        <v>1</v>
      </c>
      <c r="M19" s="12">
        <f t="shared" si="10"/>
        <v>0.17761989342806395</v>
      </c>
      <c r="N19" s="11"/>
      <c r="O19" s="12">
        <f t="shared" si="11"/>
        <v>0</v>
      </c>
    </row>
    <row r="20" spans="2:15" ht="17.25" customHeight="1" x14ac:dyDescent="0.15">
      <c r="C20" s="9" t="s">
        <v>14</v>
      </c>
      <c r="D20" s="11">
        <v>360</v>
      </c>
      <c r="E20" s="12">
        <f t="shared" si="6"/>
        <v>51.282051282051277</v>
      </c>
      <c r="F20" s="11">
        <v>374</v>
      </c>
      <c r="G20" s="12">
        <f t="shared" si="7"/>
        <v>51.586206896551722</v>
      </c>
      <c r="H20" s="11">
        <v>351</v>
      </c>
      <c r="I20" s="12">
        <f t="shared" si="8"/>
        <v>51.846381093057602</v>
      </c>
      <c r="J20" s="11">
        <v>288</v>
      </c>
      <c r="K20" s="12">
        <f t="shared" si="9"/>
        <v>47.524752475247524</v>
      </c>
      <c r="L20" s="11">
        <v>265</v>
      </c>
      <c r="M20" s="12">
        <f t="shared" si="10"/>
        <v>47.06927175843694</v>
      </c>
      <c r="N20" s="11">
        <v>270</v>
      </c>
      <c r="O20" s="12">
        <f t="shared" si="11"/>
        <v>45.608108108108105</v>
      </c>
    </row>
    <row r="21" spans="2:15" ht="17.25" customHeight="1" x14ac:dyDescent="0.15">
      <c r="C21" s="9" t="s">
        <v>15</v>
      </c>
      <c r="D21" s="11">
        <v>25</v>
      </c>
      <c r="E21" s="12">
        <f t="shared" si="6"/>
        <v>3.5612535612535612</v>
      </c>
      <c r="F21" s="11">
        <v>21</v>
      </c>
      <c r="G21" s="12">
        <f t="shared" si="7"/>
        <v>2.896551724137931</v>
      </c>
      <c r="H21" s="11">
        <v>17</v>
      </c>
      <c r="I21" s="12">
        <f t="shared" si="8"/>
        <v>2.5110782865583459</v>
      </c>
      <c r="J21" s="11">
        <v>21</v>
      </c>
      <c r="K21" s="12">
        <f t="shared" si="9"/>
        <v>3.4653465346534658</v>
      </c>
      <c r="L21" s="11">
        <v>14</v>
      </c>
      <c r="M21" s="12">
        <f t="shared" si="10"/>
        <v>2.4866785079928952</v>
      </c>
      <c r="N21" s="11">
        <v>19</v>
      </c>
      <c r="O21" s="12">
        <f t="shared" si="11"/>
        <v>3.2094594594594592</v>
      </c>
    </row>
    <row r="22" spans="2:15" ht="17.25" customHeight="1" x14ac:dyDescent="0.15">
      <c r="C22" s="9" t="s">
        <v>18</v>
      </c>
      <c r="D22" s="11">
        <v>29</v>
      </c>
      <c r="E22" s="12">
        <f t="shared" si="6"/>
        <v>4.1310541310541309</v>
      </c>
      <c r="F22" s="11">
        <v>33</v>
      </c>
      <c r="G22" s="12">
        <f t="shared" si="7"/>
        <v>4.5517241379310347</v>
      </c>
      <c r="H22" s="11">
        <v>24</v>
      </c>
      <c r="I22" s="12">
        <f t="shared" si="8"/>
        <v>3.5450516986706058</v>
      </c>
      <c r="J22" s="11">
        <v>15</v>
      </c>
      <c r="K22" s="12">
        <f t="shared" si="9"/>
        <v>2.4752475247524752</v>
      </c>
      <c r="L22" s="11">
        <v>11</v>
      </c>
      <c r="M22" s="12">
        <f t="shared" si="10"/>
        <v>1.9538188277087036</v>
      </c>
      <c r="N22" s="11">
        <v>15</v>
      </c>
      <c r="O22" s="12">
        <f t="shared" si="11"/>
        <v>2.5337837837837838</v>
      </c>
    </row>
    <row r="23" spans="2:15" ht="17.25" customHeight="1" x14ac:dyDescent="0.15">
      <c r="C23" s="9" t="s">
        <v>6</v>
      </c>
      <c r="D23" s="11">
        <f>SUM(D14:D22)</f>
        <v>702</v>
      </c>
      <c r="E23" s="12">
        <f t="shared" si="6"/>
        <v>100</v>
      </c>
      <c r="F23" s="11">
        <f>SUM(F14:F22)</f>
        <v>725</v>
      </c>
      <c r="G23" s="12">
        <f t="shared" si="7"/>
        <v>100</v>
      </c>
      <c r="H23" s="11">
        <f>SUM(H14:H22)</f>
        <v>677</v>
      </c>
      <c r="I23" s="12">
        <f t="shared" si="8"/>
        <v>100</v>
      </c>
      <c r="J23" s="11">
        <f>SUM(J14:J22)</f>
        <v>606</v>
      </c>
      <c r="K23" s="12">
        <f t="shared" si="9"/>
        <v>100</v>
      </c>
      <c r="L23" s="11">
        <f>SUM(L14:L22)</f>
        <v>563</v>
      </c>
      <c r="M23" s="12">
        <f t="shared" si="10"/>
        <v>100</v>
      </c>
      <c r="N23" s="11">
        <f>SUM(N14:N22)</f>
        <v>592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66</v>
      </c>
      <c r="E25" s="15">
        <f t="shared" ref="E25:E33" si="13">(D25/D$34)*100</f>
        <v>2.4237972824091076</v>
      </c>
      <c r="F25" s="14">
        <f t="shared" ref="F25" si="14">SUM(F3,F14)</f>
        <v>60</v>
      </c>
      <c r="G25" s="15">
        <f t="shared" ref="G25:G33" si="15">(F25/F$34)*100</f>
        <v>2.2556390977443606</v>
      </c>
      <c r="H25" s="14">
        <f t="shared" ref="H25" si="16">SUM(H3,H14)</f>
        <v>57</v>
      </c>
      <c r="I25" s="15">
        <f t="shared" ref="I25:I33" si="17">(H25/H$34)*100</f>
        <v>2.2084463386284385</v>
      </c>
      <c r="J25" s="14">
        <f t="shared" ref="J25" si="18">SUM(J3,J14)</f>
        <v>59</v>
      </c>
      <c r="K25" s="15">
        <f t="shared" ref="K25:K33" si="19">(J25/J$34)*100</f>
        <v>2.5021204410517388</v>
      </c>
      <c r="L25" s="14">
        <f t="shared" ref="L25" si="20">SUM(L3,L14)</f>
        <v>52</v>
      </c>
      <c r="M25" s="15">
        <f t="shared" ref="M25:M33" si="21">(L25/L$34)*100</f>
        <v>2.2657952069716778</v>
      </c>
      <c r="N25" s="14">
        <f t="shared" ref="N25" si="22">SUM(N3,N14)</f>
        <v>58</v>
      </c>
      <c r="O25" s="15">
        <f t="shared" ref="O25:O33" si="23">(N25/N$34)*100</f>
        <v>2.4146544546211492</v>
      </c>
    </row>
    <row r="26" spans="2:15" ht="17.25" customHeight="1" x14ac:dyDescent="0.15">
      <c r="C26" s="9" t="s">
        <v>16</v>
      </c>
      <c r="D26" s="11">
        <f t="shared" ref="D26" si="24">SUM(D4,D15)</f>
        <v>359</v>
      </c>
      <c r="E26" s="12">
        <f t="shared" si="13"/>
        <v>13.183988248255602</v>
      </c>
      <c r="F26" s="11">
        <f t="shared" ref="F26" si="25">SUM(F4,F15)</f>
        <v>382</v>
      </c>
      <c r="G26" s="12">
        <f t="shared" si="15"/>
        <v>14.360902255639097</v>
      </c>
      <c r="H26" s="11">
        <f t="shared" ref="H26" si="26">SUM(H4,H15)</f>
        <v>366</v>
      </c>
      <c r="I26" s="12">
        <f t="shared" si="17"/>
        <v>14.180550174351026</v>
      </c>
      <c r="J26" s="11">
        <f t="shared" ref="J26" si="27">SUM(J4,J15)</f>
        <v>359</v>
      </c>
      <c r="K26" s="12">
        <f t="shared" si="19"/>
        <v>15.224766751484308</v>
      </c>
      <c r="L26" s="11">
        <f t="shared" ref="L26" si="28">SUM(L4,L15)</f>
        <v>360</v>
      </c>
      <c r="M26" s="12">
        <f t="shared" si="21"/>
        <v>15.686274509803921</v>
      </c>
      <c r="N26" s="11">
        <f t="shared" ref="N26" si="29">SUM(N4,N15)</f>
        <v>416</v>
      </c>
      <c r="O26" s="12">
        <f t="shared" si="23"/>
        <v>17.318900915903416</v>
      </c>
    </row>
    <row r="27" spans="2:15" ht="17.25" customHeight="1" x14ac:dyDescent="0.15">
      <c r="C27" s="9" t="s">
        <v>11</v>
      </c>
      <c r="D27" s="11">
        <f t="shared" ref="D27" si="30">SUM(D5,D16)</f>
        <v>0</v>
      </c>
      <c r="E27" s="12">
        <f t="shared" si="13"/>
        <v>0</v>
      </c>
      <c r="F27" s="11">
        <f t="shared" ref="F27" si="31">SUM(F5,F16)</f>
        <v>2</v>
      </c>
      <c r="G27" s="12">
        <f t="shared" si="15"/>
        <v>7.518796992481204E-2</v>
      </c>
      <c r="H27" s="11">
        <f t="shared" ref="H27" si="32">SUM(H5,H16)</f>
        <v>3</v>
      </c>
      <c r="I27" s="12">
        <f t="shared" si="17"/>
        <v>0.1162340178225494</v>
      </c>
      <c r="J27" s="11">
        <f t="shared" ref="J27" si="33">SUM(J5,J16)</f>
        <v>3</v>
      </c>
      <c r="K27" s="12">
        <f t="shared" si="19"/>
        <v>0.1272264631043257</v>
      </c>
      <c r="L27" s="11">
        <f t="shared" ref="L27" si="34">SUM(L5,L16)</f>
        <v>3</v>
      </c>
      <c r="M27" s="12">
        <f t="shared" si="21"/>
        <v>0.13071895424836599</v>
      </c>
      <c r="N27" s="11">
        <f t="shared" ref="N27" si="35">SUM(N5,N16)</f>
        <v>4</v>
      </c>
      <c r="O27" s="12">
        <f t="shared" si="23"/>
        <v>0.16652789342214822</v>
      </c>
    </row>
    <row r="28" spans="2:15" ht="17.25" customHeight="1" x14ac:dyDescent="0.15">
      <c r="C28" s="9" t="s">
        <v>17</v>
      </c>
      <c r="D28" s="11">
        <f t="shared" ref="D28" si="36">SUM(D6,D17)</f>
        <v>176</v>
      </c>
      <c r="E28" s="12">
        <f t="shared" si="13"/>
        <v>6.4634594197576209</v>
      </c>
      <c r="F28" s="11">
        <f t="shared" ref="F28" si="37">SUM(F6,F17)</f>
        <v>164</v>
      </c>
      <c r="G28" s="12">
        <f t="shared" si="15"/>
        <v>6.1654135338345863</v>
      </c>
      <c r="H28" s="11">
        <f t="shared" ref="H28" si="38">SUM(H6,H17)</f>
        <v>172</v>
      </c>
      <c r="I28" s="12">
        <f t="shared" si="17"/>
        <v>6.6640836884928323</v>
      </c>
      <c r="J28" s="11">
        <f t="shared" ref="J28" si="39">SUM(J6,J17)</f>
        <v>164</v>
      </c>
      <c r="K28" s="12">
        <f t="shared" si="19"/>
        <v>6.9550466497031378</v>
      </c>
      <c r="L28" s="11">
        <f t="shared" ref="L28" si="40">SUM(L6,L17)</f>
        <v>189</v>
      </c>
      <c r="M28" s="12">
        <f t="shared" si="21"/>
        <v>8.235294117647058</v>
      </c>
      <c r="N28" s="11">
        <f t="shared" ref="N28" si="41">SUM(N6,N17)</f>
        <v>173</v>
      </c>
      <c r="O28" s="12">
        <f t="shared" si="23"/>
        <v>7.2023313905079096</v>
      </c>
    </row>
    <row r="29" spans="2:15" ht="17.25" customHeight="1" x14ac:dyDescent="0.15">
      <c r="C29" s="9" t="s">
        <v>12</v>
      </c>
      <c r="D29" s="11">
        <f t="shared" ref="D29" si="42">SUM(D7,D18)</f>
        <v>340</v>
      </c>
      <c r="E29" s="12">
        <f t="shared" si="13"/>
        <v>12.486228424531767</v>
      </c>
      <c r="F29" s="11">
        <f t="shared" ref="F29" si="43">SUM(F7,F18)</f>
        <v>317</v>
      </c>
      <c r="G29" s="12">
        <f t="shared" si="15"/>
        <v>11.917293233082708</v>
      </c>
      <c r="H29" s="11">
        <f t="shared" ref="H29" si="44">SUM(H7,H18)</f>
        <v>309</v>
      </c>
      <c r="I29" s="12">
        <f t="shared" si="17"/>
        <v>11.972103835722587</v>
      </c>
      <c r="J29" s="11">
        <f t="shared" ref="J29" si="45">SUM(J7,J18)</f>
        <v>289</v>
      </c>
      <c r="K29" s="12">
        <f t="shared" si="19"/>
        <v>12.256149279050042</v>
      </c>
      <c r="L29" s="11">
        <f t="shared" ref="L29" si="46">SUM(L7,L18)</f>
        <v>293</v>
      </c>
      <c r="M29" s="12">
        <f t="shared" si="21"/>
        <v>12.766884531590414</v>
      </c>
      <c r="N29" s="11">
        <f t="shared" ref="N29" si="47">SUM(N7,N18)</f>
        <v>322</v>
      </c>
      <c r="O29" s="12">
        <f t="shared" si="23"/>
        <v>13.40549542048293</v>
      </c>
    </row>
    <row r="30" spans="2:15" ht="17.25" customHeight="1" x14ac:dyDescent="0.15">
      <c r="C30" s="9" t="s">
        <v>13</v>
      </c>
      <c r="D30" s="11">
        <f t="shared" ref="D30" si="48">SUM(D8,D19)</f>
        <v>3</v>
      </c>
      <c r="E30" s="12">
        <f t="shared" si="13"/>
        <v>0.11017260374586854</v>
      </c>
      <c r="F30" s="11">
        <f t="shared" ref="F30" si="49">SUM(F8,F19)</f>
        <v>3</v>
      </c>
      <c r="G30" s="12">
        <f t="shared" si="15"/>
        <v>0.11278195488721805</v>
      </c>
      <c r="H30" s="11">
        <f t="shared" ref="H30" si="50">SUM(H8,H19)</f>
        <v>2</v>
      </c>
      <c r="I30" s="12">
        <f t="shared" si="17"/>
        <v>7.7489345215032937E-2</v>
      </c>
      <c r="J30" s="11">
        <f t="shared" ref="J30" si="51">SUM(J8,J19)</f>
        <v>2</v>
      </c>
      <c r="K30" s="12">
        <f t="shared" si="19"/>
        <v>8.4817642069550461E-2</v>
      </c>
      <c r="L30" s="11">
        <f t="shared" ref="L30" si="52">SUM(L8,L19)</f>
        <v>2</v>
      </c>
      <c r="M30" s="12">
        <f t="shared" si="21"/>
        <v>8.7145969498910666E-2</v>
      </c>
      <c r="N30" s="11">
        <f t="shared" ref="N30" si="53">SUM(N8,N19)</f>
        <v>1</v>
      </c>
      <c r="O30" s="12">
        <f t="shared" si="23"/>
        <v>4.1631973355537054E-2</v>
      </c>
    </row>
    <row r="31" spans="2:15" ht="17.25" customHeight="1" x14ac:dyDescent="0.15">
      <c r="C31" s="9" t="s">
        <v>14</v>
      </c>
      <c r="D31" s="11">
        <f t="shared" ref="D31" si="54">SUM(D9,D20)</f>
        <v>1611</v>
      </c>
      <c r="E31" s="12">
        <f t="shared" si="13"/>
        <v>59.162688211531403</v>
      </c>
      <c r="F31" s="11">
        <f t="shared" ref="F31" si="55">SUM(F9,F20)</f>
        <v>1558</v>
      </c>
      <c r="G31" s="12">
        <f t="shared" si="15"/>
        <v>58.571428571428577</v>
      </c>
      <c r="H31" s="11">
        <f t="shared" ref="H31" si="56">SUM(H9,H20)</f>
        <v>1509</v>
      </c>
      <c r="I31" s="12">
        <f t="shared" si="17"/>
        <v>58.465710964742343</v>
      </c>
      <c r="J31" s="11">
        <f t="shared" ref="J31" si="57">SUM(J9,J20)</f>
        <v>1329</v>
      </c>
      <c r="K31" s="12">
        <f t="shared" si="19"/>
        <v>56.361323155216283</v>
      </c>
      <c r="L31" s="11">
        <f t="shared" ref="L31" si="58">SUM(L9,L20)</f>
        <v>1274</v>
      </c>
      <c r="M31" s="12">
        <f t="shared" si="21"/>
        <v>55.511982570806097</v>
      </c>
      <c r="N31" s="11">
        <f t="shared" ref="N31" si="59">SUM(N9,N20)</f>
        <v>1305</v>
      </c>
      <c r="O31" s="12">
        <f t="shared" si="23"/>
        <v>54.329725228975853</v>
      </c>
    </row>
    <row r="32" spans="2:15" ht="17.25" customHeight="1" x14ac:dyDescent="0.15">
      <c r="C32" s="9" t="s">
        <v>15</v>
      </c>
      <c r="D32" s="11">
        <f t="shared" ref="D32" si="60">SUM(D10,D21)</f>
        <v>71</v>
      </c>
      <c r="E32" s="12">
        <f t="shared" si="13"/>
        <v>2.6074182886522217</v>
      </c>
      <c r="F32" s="11">
        <f t="shared" ref="F32" si="61">SUM(F10,F21)</f>
        <v>76</v>
      </c>
      <c r="G32" s="12">
        <f t="shared" si="15"/>
        <v>2.8571428571428572</v>
      </c>
      <c r="H32" s="11">
        <f t="shared" ref="H32" si="62">SUM(H10,H21)</f>
        <v>74</v>
      </c>
      <c r="I32" s="12">
        <f t="shared" si="17"/>
        <v>2.8671057729562186</v>
      </c>
      <c r="J32" s="11">
        <f t="shared" ref="J32" si="63">SUM(J10,J21)</f>
        <v>78</v>
      </c>
      <c r="K32" s="12">
        <f t="shared" si="19"/>
        <v>3.3078880407124678</v>
      </c>
      <c r="L32" s="11">
        <f t="shared" ref="L32" si="64">SUM(L10,L21)</f>
        <v>70</v>
      </c>
      <c r="M32" s="12">
        <f t="shared" si="21"/>
        <v>3.0501089324618738</v>
      </c>
      <c r="N32" s="11">
        <f t="shared" ref="N32" si="65">SUM(N10,N21)</f>
        <v>66</v>
      </c>
      <c r="O32" s="12">
        <f t="shared" si="23"/>
        <v>2.7477102414654455</v>
      </c>
    </row>
    <row r="33" spans="2:15" ht="17.25" customHeight="1" x14ac:dyDescent="0.15">
      <c r="C33" s="9" t="s">
        <v>18</v>
      </c>
      <c r="D33" s="11">
        <f t="shared" ref="D33" si="66">SUM(D11,D22)</f>
        <v>97</v>
      </c>
      <c r="E33" s="12">
        <f t="shared" si="13"/>
        <v>3.5622475211164155</v>
      </c>
      <c r="F33" s="11">
        <f t="shared" ref="F33" si="67">SUM(F11,F22)</f>
        <v>98</v>
      </c>
      <c r="G33" s="12">
        <f t="shared" si="15"/>
        <v>3.6842105263157889</v>
      </c>
      <c r="H33" s="11">
        <f t="shared" ref="H33" si="68">SUM(H11,H22)</f>
        <v>89</v>
      </c>
      <c r="I33" s="12">
        <f t="shared" si="17"/>
        <v>3.4482758620689653</v>
      </c>
      <c r="J33" s="11">
        <f t="shared" ref="J33" si="69">SUM(J11,J22)</f>
        <v>75</v>
      </c>
      <c r="K33" s="12">
        <f t="shared" si="19"/>
        <v>3.1806615776081424</v>
      </c>
      <c r="L33" s="11">
        <f t="shared" ref="L33" si="70">SUM(L11,L22)</f>
        <v>52</v>
      </c>
      <c r="M33" s="12">
        <f t="shared" si="21"/>
        <v>2.2657952069716778</v>
      </c>
      <c r="N33" s="11">
        <f t="shared" ref="N33" si="71">SUM(N11,N22)</f>
        <v>57</v>
      </c>
      <c r="O33" s="12">
        <f t="shared" si="23"/>
        <v>2.373022481265612</v>
      </c>
    </row>
    <row r="34" spans="2:15" ht="17.25" customHeight="1" x14ac:dyDescent="0.15">
      <c r="C34" s="9" t="s">
        <v>6</v>
      </c>
      <c r="D34" s="11">
        <f>SUM(D25:D33)</f>
        <v>2723</v>
      </c>
      <c r="E34" s="12">
        <f>(D34/D$34)*100</f>
        <v>100</v>
      </c>
      <c r="F34" s="11">
        <f>SUM(F25:F33)</f>
        <v>2660</v>
      </c>
      <c r="G34" s="12">
        <f>(F34/F$34)*100</f>
        <v>100</v>
      </c>
      <c r="H34" s="11">
        <f>SUM(H25:H33)</f>
        <v>2581</v>
      </c>
      <c r="I34" s="12">
        <f>(H34/H$34)*100</f>
        <v>100</v>
      </c>
      <c r="J34" s="11">
        <f>SUM(J25:J33)</f>
        <v>2358</v>
      </c>
      <c r="K34" s="12">
        <f>(J34/J$34)*100</f>
        <v>100</v>
      </c>
      <c r="L34" s="11">
        <f>SUM(L25:L33)</f>
        <v>2295</v>
      </c>
      <c r="M34" s="12">
        <f>(L34/L$34)*100</f>
        <v>100</v>
      </c>
      <c r="N34" s="11">
        <f>SUM(N25:N33)</f>
        <v>2402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7" orientation="portrait" r:id="rId1"/>
  <headerFooter>
    <oddHeader>&amp;L&amp;"Arial Narrow,Bold"&amp;16SEST-Fall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873C-9D3F-44CD-B532-BA19FC4F906E}">
  <sheetPr>
    <tabColor theme="8" tint="0.59999389629810485"/>
    <pageSetUpPr fitToPage="1"/>
  </sheetPr>
  <dimension ref="A1:O36"/>
  <sheetViews>
    <sheetView topLeftCell="B1" zoomScale="110" zoomScaleNormal="110" workbookViewId="0">
      <selection activeCell="Q1" sqref="Q1:V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9" width="5.5" style="1" customWidth="1"/>
    <col min="10" max="10" width="5.6640625" style="1" customWidth="1"/>
    <col min="11" max="11" width="6.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" width="4.6640625" style="1" bestFit="1" customWidth="1"/>
    <col min="17" max="17" width="1.83203125" style="1" bestFit="1" customWidth="1"/>
    <col min="18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4</v>
      </c>
      <c r="B3" s="1" t="s">
        <v>2</v>
      </c>
      <c r="C3" s="8" t="s">
        <v>24</v>
      </c>
      <c r="D3" s="11">
        <v>6</v>
      </c>
      <c r="E3" s="12">
        <f t="shared" ref="E3:E7" si="0">(D3/D$12)*100</f>
        <v>2.5974025974025974</v>
      </c>
      <c r="F3" s="11">
        <v>8</v>
      </c>
      <c r="G3" s="12">
        <f t="shared" ref="G3:G7" si="1">(F3/F$12)*100</f>
        <v>4.1666666666666661</v>
      </c>
      <c r="H3" s="11">
        <v>7</v>
      </c>
      <c r="I3" s="12">
        <f t="shared" ref="I3:I7" si="2">(H3/H$12)*100</f>
        <v>3.5714285714285712</v>
      </c>
      <c r="J3" s="11">
        <v>3</v>
      </c>
      <c r="K3" s="12">
        <f t="shared" ref="K3:K7" si="3">(J3/J$12)*100</f>
        <v>1.7241379310344827</v>
      </c>
      <c r="L3" s="11">
        <v>4</v>
      </c>
      <c r="M3" s="12">
        <f t="shared" ref="M3:M7" si="4">(L3/L$12)*100</f>
        <v>2.1390374331550799</v>
      </c>
      <c r="N3" s="11">
        <v>7</v>
      </c>
      <c r="O3" s="12">
        <f t="shared" ref="O3:O7" si="5">(N3/N$12)*100</f>
        <v>3.5897435897435894</v>
      </c>
    </row>
    <row r="4" spans="1:15" ht="17.25" customHeight="1" x14ac:dyDescent="0.15">
      <c r="C4" s="9" t="s">
        <v>16</v>
      </c>
      <c r="D4" s="11">
        <v>17</v>
      </c>
      <c r="E4" s="12">
        <f t="shared" si="0"/>
        <v>7.3593073593073601</v>
      </c>
      <c r="F4" s="11">
        <v>13</v>
      </c>
      <c r="G4" s="12">
        <f t="shared" si="1"/>
        <v>6.770833333333333</v>
      </c>
      <c r="H4" s="11">
        <v>17</v>
      </c>
      <c r="I4" s="12">
        <f t="shared" si="2"/>
        <v>8.6734693877551017</v>
      </c>
      <c r="J4" s="11">
        <v>16</v>
      </c>
      <c r="K4" s="12">
        <f t="shared" si="3"/>
        <v>9.1954022988505741</v>
      </c>
      <c r="L4" s="11">
        <v>18</v>
      </c>
      <c r="M4" s="12">
        <f t="shared" si="4"/>
        <v>9.6256684491978604</v>
      </c>
      <c r="N4" s="11">
        <v>18</v>
      </c>
      <c r="O4" s="12">
        <f t="shared" si="5"/>
        <v>9.2307692307692317</v>
      </c>
    </row>
    <row r="5" spans="1:15" ht="17.25" customHeight="1" x14ac:dyDescent="0.15">
      <c r="C5" s="9" t="s">
        <v>11</v>
      </c>
      <c r="D5" s="11">
        <v>0</v>
      </c>
      <c r="E5" s="12">
        <f t="shared" si="0"/>
        <v>0</v>
      </c>
      <c r="F5" s="11">
        <v>0</v>
      </c>
      <c r="G5" s="12">
        <f t="shared" si="1"/>
        <v>0</v>
      </c>
      <c r="H5" s="11">
        <v>0</v>
      </c>
      <c r="I5" s="12">
        <f t="shared" si="2"/>
        <v>0</v>
      </c>
      <c r="J5" s="11">
        <v>0</v>
      </c>
      <c r="K5" s="12">
        <f t="shared" si="3"/>
        <v>0</v>
      </c>
      <c r="L5" s="11">
        <v>0</v>
      </c>
      <c r="M5" s="12">
        <f t="shared" si="4"/>
        <v>0</v>
      </c>
      <c r="N5" s="11"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v>15</v>
      </c>
      <c r="E6" s="12">
        <f t="shared" si="0"/>
        <v>6.4935064935064926</v>
      </c>
      <c r="F6" s="11">
        <v>13</v>
      </c>
      <c r="G6" s="12">
        <f t="shared" si="1"/>
        <v>6.770833333333333</v>
      </c>
      <c r="H6" s="11">
        <v>15</v>
      </c>
      <c r="I6" s="12">
        <f t="shared" si="2"/>
        <v>7.6530612244897958</v>
      </c>
      <c r="J6" s="11">
        <v>16</v>
      </c>
      <c r="K6" s="12">
        <f t="shared" si="3"/>
        <v>9.1954022988505741</v>
      </c>
      <c r="L6" s="11">
        <v>16</v>
      </c>
      <c r="M6" s="12">
        <f t="shared" si="4"/>
        <v>8.5561497326203195</v>
      </c>
      <c r="N6" s="11">
        <v>16</v>
      </c>
      <c r="O6" s="12">
        <f t="shared" si="5"/>
        <v>8.2051282051282044</v>
      </c>
    </row>
    <row r="7" spans="1:15" ht="17.25" customHeight="1" x14ac:dyDescent="0.15">
      <c r="C7" s="9" t="s">
        <v>12</v>
      </c>
      <c r="D7" s="11">
        <v>21</v>
      </c>
      <c r="E7" s="12">
        <f t="shared" si="0"/>
        <v>9.0909090909090917</v>
      </c>
      <c r="F7" s="11">
        <v>19</v>
      </c>
      <c r="G7" s="12">
        <f t="shared" si="1"/>
        <v>9.8958333333333321</v>
      </c>
      <c r="H7" s="11">
        <v>23</v>
      </c>
      <c r="I7" s="12">
        <f t="shared" si="2"/>
        <v>11.73469387755102</v>
      </c>
      <c r="J7" s="11">
        <v>24</v>
      </c>
      <c r="K7" s="12">
        <f t="shared" si="3"/>
        <v>13.793103448275861</v>
      </c>
      <c r="L7" s="11">
        <v>19</v>
      </c>
      <c r="M7" s="12">
        <f t="shared" si="4"/>
        <v>10.160427807486631</v>
      </c>
      <c r="N7" s="11">
        <v>20</v>
      </c>
      <c r="O7" s="12">
        <f t="shared" si="5"/>
        <v>10.256410256410255</v>
      </c>
    </row>
    <row r="8" spans="1:15" ht="17.25" customHeight="1" x14ac:dyDescent="0.15">
      <c r="C8" s="9" t="s">
        <v>13</v>
      </c>
      <c r="D8" s="11">
        <v>1</v>
      </c>
      <c r="E8" s="12">
        <f>(D8/D$12)*100</f>
        <v>0.4329004329004329</v>
      </c>
      <c r="F8" s="11">
        <v>1</v>
      </c>
      <c r="G8" s="12">
        <f>(F8/F$12)*100</f>
        <v>0.52083333333333326</v>
      </c>
      <c r="H8" s="11">
        <v>1</v>
      </c>
      <c r="I8" s="12">
        <f>(H8/H$12)*100</f>
        <v>0.51020408163265307</v>
      </c>
      <c r="J8" s="11">
        <v>0</v>
      </c>
      <c r="K8" s="12">
        <f>(J8/J$12)*100</f>
        <v>0</v>
      </c>
      <c r="L8" s="11">
        <v>0</v>
      </c>
      <c r="M8" s="12">
        <f>(L8/L$12)*100</f>
        <v>0</v>
      </c>
      <c r="N8" s="11">
        <v>0</v>
      </c>
      <c r="O8" s="12">
        <f>(N8/N$12)*100</f>
        <v>0</v>
      </c>
    </row>
    <row r="9" spans="1:15" ht="17.25" customHeight="1" x14ac:dyDescent="0.15">
      <c r="C9" s="9" t="s">
        <v>14</v>
      </c>
      <c r="D9" s="11">
        <v>160</v>
      </c>
      <c r="E9" s="12">
        <f t="shared" ref="E9" si="6">(D9/D$12)*100</f>
        <v>69.264069264069263</v>
      </c>
      <c r="F9" s="11">
        <v>128</v>
      </c>
      <c r="G9" s="12">
        <f t="shared" ref="G9" si="7">(F9/F$12)*100</f>
        <v>66.666666666666657</v>
      </c>
      <c r="H9" s="11">
        <v>126</v>
      </c>
      <c r="I9" s="12">
        <f t="shared" ref="I9" si="8">(H9/H$12)*100</f>
        <v>64.285714285714292</v>
      </c>
      <c r="J9" s="11">
        <v>109</v>
      </c>
      <c r="K9" s="12">
        <f t="shared" ref="K9" si="9">(J9/J$12)*100</f>
        <v>62.643678160919535</v>
      </c>
      <c r="L9" s="11">
        <v>123</v>
      </c>
      <c r="M9" s="12">
        <f t="shared" ref="M9" si="10">(L9/L$12)*100</f>
        <v>65.775401069518708</v>
      </c>
      <c r="N9" s="11">
        <v>127</v>
      </c>
      <c r="O9" s="12">
        <f t="shared" ref="O9" si="11">(N9/N$12)*100</f>
        <v>65.128205128205124</v>
      </c>
    </row>
    <row r="10" spans="1:15" ht="17.25" customHeight="1" x14ac:dyDescent="0.15">
      <c r="C10" s="9" t="s">
        <v>15</v>
      </c>
      <c r="D10" s="11">
        <v>7</v>
      </c>
      <c r="E10" s="12">
        <f>(D10/D$12)*100</f>
        <v>3.0303030303030303</v>
      </c>
      <c r="F10" s="11">
        <v>8</v>
      </c>
      <c r="G10" s="12">
        <f>(F10/F$12)*100</f>
        <v>4.1666666666666661</v>
      </c>
      <c r="H10" s="11">
        <v>7</v>
      </c>
      <c r="I10" s="12">
        <f>(H10/H$12)*100</f>
        <v>3.5714285714285712</v>
      </c>
      <c r="J10" s="11">
        <v>6</v>
      </c>
      <c r="K10" s="12">
        <f>(J10/J$12)*100</f>
        <v>3.4482758620689653</v>
      </c>
      <c r="L10" s="11">
        <v>7</v>
      </c>
      <c r="M10" s="12">
        <f>(L10/L$12)*100</f>
        <v>3.7433155080213902</v>
      </c>
      <c r="N10" s="11">
        <v>5</v>
      </c>
      <c r="O10" s="12">
        <f>(N10/N$12)*100</f>
        <v>2.5641025641025639</v>
      </c>
    </row>
    <row r="11" spans="1:15" ht="17.25" customHeight="1" x14ac:dyDescent="0.15">
      <c r="C11" s="9" t="s">
        <v>18</v>
      </c>
      <c r="D11" s="11">
        <v>4</v>
      </c>
      <c r="E11" s="12">
        <f t="shared" ref="E11" si="12">(D11/D$12)*100</f>
        <v>1.7316017316017316</v>
      </c>
      <c r="F11" s="11">
        <v>2</v>
      </c>
      <c r="G11" s="12">
        <f t="shared" ref="G11" si="13">(F11/F$12)*100</f>
        <v>1.0416666666666665</v>
      </c>
      <c r="H11" s="11">
        <v>0</v>
      </c>
      <c r="I11" s="12">
        <f t="shared" ref="I11" si="14">(H11/H$12)*100</f>
        <v>0</v>
      </c>
      <c r="J11" s="11">
        <v>0</v>
      </c>
      <c r="K11" s="12">
        <f t="shared" ref="K11" si="15">(J11/J$12)*100</f>
        <v>0</v>
      </c>
      <c r="L11" s="11">
        <v>0</v>
      </c>
      <c r="M11" s="12">
        <f t="shared" ref="M11" si="16">(L11/L$12)*100</f>
        <v>0</v>
      </c>
      <c r="N11" s="11">
        <v>2</v>
      </c>
      <c r="O11" s="12">
        <f t="shared" ref="O11" si="17">(N11/N$12)*100</f>
        <v>1.0256410256410255</v>
      </c>
    </row>
    <row r="12" spans="1:15" ht="17.25" customHeight="1" x14ac:dyDescent="0.15">
      <c r="C12" s="9" t="s">
        <v>6</v>
      </c>
      <c r="D12" s="11">
        <f>SUM(D3:D11)</f>
        <v>231</v>
      </c>
      <c r="E12" s="12">
        <f>(D12/D$12)*100</f>
        <v>100</v>
      </c>
      <c r="F12" s="11">
        <f>SUM(F3:F11)</f>
        <v>192</v>
      </c>
      <c r="G12" s="12">
        <f>(F12/F$12)*100</f>
        <v>100</v>
      </c>
      <c r="H12" s="11">
        <f>SUM(H3:H11)</f>
        <v>196</v>
      </c>
      <c r="I12" s="12">
        <f>(H12/H$12)*100</f>
        <v>100</v>
      </c>
      <c r="J12" s="11">
        <f>SUM(J3:J11)</f>
        <v>174</v>
      </c>
      <c r="K12" s="12">
        <f>(J12/J$12)*100</f>
        <v>100</v>
      </c>
      <c r="L12" s="11">
        <f>SUM(L3:L11)</f>
        <v>187</v>
      </c>
      <c r="M12" s="12">
        <f>(L12/L$12)*100</f>
        <v>100</v>
      </c>
      <c r="N12" s="11">
        <f>SUM(N3:N11)</f>
        <v>195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13</v>
      </c>
      <c r="E14" s="15">
        <f t="shared" ref="E14:E23" si="18">(D14/D$23)*100</f>
        <v>6.3725490196078427</v>
      </c>
      <c r="F14" s="14">
        <v>17</v>
      </c>
      <c r="G14" s="15">
        <f t="shared" ref="G14:G23" si="19">(F14/F$23)*100</f>
        <v>9.7701149425287355</v>
      </c>
      <c r="H14" s="14">
        <v>18</v>
      </c>
      <c r="I14" s="15">
        <f t="shared" ref="I14:I23" si="20">(H14/H$23)*100</f>
        <v>9.4240837696335085</v>
      </c>
      <c r="J14" s="14">
        <v>9</v>
      </c>
      <c r="K14" s="15">
        <f t="shared" ref="K14:K23" si="21">(J14/J$23)*100</f>
        <v>4.2654028436018958</v>
      </c>
      <c r="L14" s="14">
        <v>10</v>
      </c>
      <c r="M14" s="15">
        <f t="shared" ref="M14:M23" si="22">(L14/L$23)*100</f>
        <v>5.1282051282051277</v>
      </c>
      <c r="N14" s="14">
        <v>9</v>
      </c>
      <c r="O14" s="15">
        <f t="shared" ref="O14:O23" si="23">(N14/N$23)*100</f>
        <v>4.6875</v>
      </c>
    </row>
    <row r="15" spans="1:15" ht="17.25" customHeight="1" x14ac:dyDescent="0.15">
      <c r="C15" s="9" t="s">
        <v>16</v>
      </c>
      <c r="D15" s="11">
        <v>14</v>
      </c>
      <c r="E15" s="12">
        <f t="shared" si="18"/>
        <v>6.8627450980392162</v>
      </c>
      <c r="F15" s="11">
        <v>16</v>
      </c>
      <c r="G15" s="12">
        <f t="shared" si="19"/>
        <v>9.1954022988505741</v>
      </c>
      <c r="H15" s="11">
        <v>13</v>
      </c>
      <c r="I15" s="12">
        <f t="shared" si="20"/>
        <v>6.8062827225130889</v>
      </c>
      <c r="J15" s="11">
        <v>21</v>
      </c>
      <c r="K15" s="12">
        <f t="shared" si="21"/>
        <v>9.9526066350710902</v>
      </c>
      <c r="L15" s="11">
        <v>23</v>
      </c>
      <c r="M15" s="12">
        <f t="shared" si="22"/>
        <v>11.794871794871794</v>
      </c>
      <c r="N15" s="11">
        <v>24</v>
      </c>
      <c r="O15" s="12">
        <f t="shared" si="23"/>
        <v>12.5</v>
      </c>
    </row>
    <row r="16" spans="1:15" ht="17.25" customHeight="1" x14ac:dyDescent="0.15">
      <c r="C16" s="9" t="s">
        <v>11</v>
      </c>
      <c r="D16" s="11">
        <v>0</v>
      </c>
      <c r="E16" s="12">
        <f t="shared" si="18"/>
        <v>0</v>
      </c>
      <c r="F16" s="11">
        <v>0</v>
      </c>
      <c r="G16" s="12">
        <f t="shared" si="19"/>
        <v>0</v>
      </c>
      <c r="H16" s="11">
        <v>0</v>
      </c>
      <c r="I16" s="12">
        <f t="shared" si="20"/>
        <v>0</v>
      </c>
      <c r="J16" s="11">
        <v>0</v>
      </c>
      <c r="K16" s="12">
        <f t="shared" si="21"/>
        <v>0</v>
      </c>
      <c r="L16" s="11">
        <v>0</v>
      </c>
      <c r="M16" s="12">
        <f t="shared" si="22"/>
        <v>0</v>
      </c>
      <c r="N16" s="11">
        <v>0</v>
      </c>
      <c r="O16" s="12">
        <f t="shared" si="23"/>
        <v>0</v>
      </c>
    </row>
    <row r="17" spans="2:15" ht="17.25" customHeight="1" x14ac:dyDescent="0.15">
      <c r="C17" s="9" t="s">
        <v>17</v>
      </c>
      <c r="D17" s="11">
        <v>14</v>
      </c>
      <c r="E17" s="12">
        <f t="shared" si="18"/>
        <v>6.8627450980392162</v>
      </c>
      <c r="F17" s="11">
        <v>12</v>
      </c>
      <c r="G17" s="12">
        <f t="shared" si="19"/>
        <v>6.8965517241379306</v>
      </c>
      <c r="H17" s="11">
        <v>14</v>
      </c>
      <c r="I17" s="12">
        <f t="shared" si="20"/>
        <v>7.3298429319371721</v>
      </c>
      <c r="J17" s="11">
        <v>15</v>
      </c>
      <c r="K17" s="12">
        <f t="shared" si="21"/>
        <v>7.109004739336493</v>
      </c>
      <c r="L17" s="11">
        <v>15</v>
      </c>
      <c r="M17" s="12">
        <f t="shared" si="22"/>
        <v>7.6923076923076925</v>
      </c>
      <c r="N17" s="11">
        <v>13</v>
      </c>
      <c r="O17" s="12">
        <f t="shared" si="23"/>
        <v>6.770833333333333</v>
      </c>
    </row>
    <row r="18" spans="2:15" ht="17.25" customHeight="1" x14ac:dyDescent="0.15">
      <c r="C18" s="9" t="s">
        <v>12</v>
      </c>
      <c r="D18" s="11">
        <v>21</v>
      </c>
      <c r="E18" s="12">
        <f t="shared" si="18"/>
        <v>10.294117647058822</v>
      </c>
      <c r="F18" s="11">
        <v>15</v>
      </c>
      <c r="G18" s="12">
        <f t="shared" si="19"/>
        <v>8.6206896551724146</v>
      </c>
      <c r="H18" s="11">
        <v>15</v>
      </c>
      <c r="I18" s="12">
        <f t="shared" si="20"/>
        <v>7.8534031413612562</v>
      </c>
      <c r="J18" s="11">
        <v>17</v>
      </c>
      <c r="K18" s="12">
        <f t="shared" si="21"/>
        <v>8.0568720379146921</v>
      </c>
      <c r="L18" s="11">
        <v>14</v>
      </c>
      <c r="M18" s="12">
        <f t="shared" si="22"/>
        <v>7.1794871794871788</v>
      </c>
      <c r="N18" s="11">
        <v>16</v>
      </c>
      <c r="O18" s="12">
        <f t="shared" si="23"/>
        <v>8.3333333333333321</v>
      </c>
    </row>
    <row r="19" spans="2:15" ht="17.25" customHeight="1" x14ac:dyDescent="0.15">
      <c r="C19" s="9" t="s">
        <v>13</v>
      </c>
      <c r="D19" s="11">
        <v>0</v>
      </c>
      <c r="E19" s="12">
        <f t="shared" si="18"/>
        <v>0</v>
      </c>
      <c r="F19" s="11">
        <v>0</v>
      </c>
      <c r="G19" s="12">
        <f t="shared" si="19"/>
        <v>0</v>
      </c>
      <c r="H19" s="11">
        <v>0</v>
      </c>
      <c r="I19" s="12">
        <f t="shared" si="20"/>
        <v>0</v>
      </c>
      <c r="J19" s="11">
        <v>0</v>
      </c>
      <c r="K19" s="12">
        <f t="shared" si="21"/>
        <v>0</v>
      </c>
      <c r="L19" s="11">
        <v>0</v>
      </c>
      <c r="M19" s="12">
        <f t="shared" si="22"/>
        <v>0</v>
      </c>
      <c r="N19" s="11">
        <v>0</v>
      </c>
      <c r="O19" s="12">
        <f t="shared" si="23"/>
        <v>0</v>
      </c>
    </row>
    <row r="20" spans="2:15" ht="17.25" customHeight="1" x14ac:dyDescent="0.15">
      <c r="C20" s="9" t="s">
        <v>14</v>
      </c>
      <c r="D20" s="11">
        <v>134</v>
      </c>
      <c r="E20" s="12">
        <f t="shared" si="18"/>
        <v>65.686274509803923</v>
      </c>
      <c r="F20" s="11">
        <v>106</v>
      </c>
      <c r="G20" s="12">
        <f t="shared" si="19"/>
        <v>60.919540229885058</v>
      </c>
      <c r="H20" s="11">
        <v>123</v>
      </c>
      <c r="I20" s="12">
        <f t="shared" si="20"/>
        <v>64.397905759162299</v>
      </c>
      <c r="J20" s="11">
        <v>138</v>
      </c>
      <c r="K20" s="12">
        <f t="shared" si="21"/>
        <v>65.402843601895739</v>
      </c>
      <c r="L20" s="11">
        <v>121</v>
      </c>
      <c r="M20" s="12">
        <f t="shared" si="22"/>
        <v>62.051282051282051</v>
      </c>
      <c r="N20" s="11">
        <v>123</v>
      </c>
      <c r="O20" s="12">
        <f t="shared" si="23"/>
        <v>64.0625</v>
      </c>
    </row>
    <row r="21" spans="2:15" ht="17.25" customHeight="1" x14ac:dyDescent="0.15">
      <c r="C21" s="9" t="s">
        <v>15</v>
      </c>
      <c r="D21" s="11">
        <v>7</v>
      </c>
      <c r="E21" s="12">
        <f t="shared" si="18"/>
        <v>3.4313725490196081</v>
      </c>
      <c r="F21" s="11">
        <v>6</v>
      </c>
      <c r="G21" s="12">
        <f t="shared" si="19"/>
        <v>3.4482758620689653</v>
      </c>
      <c r="H21" s="11">
        <v>4</v>
      </c>
      <c r="I21" s="12">
        <f t="shared" si="20"/>
        <v>2.0942408376963351</v>
      </c>
      <c r="J21" s="11">
        <v>7</v>
      </c>
      <c r="K21" s="12">
        <f t="shared" si="21"/>
        <v>3.3175355450236967</v>
      </c>
      <c r="L21" s="11">
        <v>9</v>
      </c>
      <c r="M21" s="12">
        <f t="shared" si="22"/>
        <v>4.6153846153846159</v>
      </c>
      <c r="N21" s="11">
        <v>6</v>
      </c>
      <c r="O21" s="12">
        <f t="shared" si="23"/>
        <v>3.125</v>
      </c>
    </row>
    <row r="22" spans="2:15" ht="17.25" customHeight="1" x14ac:dyDescent="0.15">
      <c r="C22" s="9" t="s">
        <v>18</v>
      </c>
      <c r="D22" s="11">
        <v>1</v>
      </c>
      <c r="E22" s="12">
        <f t="shared" si="18"/>
        <v>0.49019607843137253</v>
      </c>
      <c r="F22" s="11">
        <v>2</v>
      </c>
      <c r="G22" s="12">
        <f t="shared" si="19"/>
        <v>1.1494252873563218</v>
      </c>
      <c r="H22" s="11">
        <v>4</v>
      </c>
      <c r="I22" s="12">
        <f t="shared" si="20"/>
        <v>2.0942408376963351</v>
      </c>
      <c r="J22" s="11">
        <v>4</v>
      </c>
      <c r="K22" s="12">
        <f t="shared" si="21"/>
        <v>1.8957345971563981</v>
      </c>
      <c r="L22" s="11">
        <v>3</v>
      </c>
      <c r="M22" s="12">
        <f t="shared" si="22"/>
        <v>1.5384615384615385</v>
      </c>
      <c r="N22" s="11">
        <v>1</v>
      </c>
      <c r="O22" s="12">
        <f t="shared" si="23"/>
        <v>0.52083333333333326</v>
      </c>
    </row>
    <row r="23" spans="2:15" ht="17.25" customHeight="1" x14ac:dyDescent="0.15">
      <c r="C23" s="9" t="s">
        <v>6</v>
      </c>
      <c r="D23" s="11">
        <f>SUM(D14:D22)</f>
        <v>204</v>
      </c>
      <c r="E23" s="12">
        <f t="shared" si="18"/>
        <v>100</v>
      </c>
      <c r="F23" s="11">
        <f>SUM(F14:F22)</f>
        <v>174</v>
      </c>
      <c r="G23" s="12">
        <f t="shared" si="19"/>
        <v>100</v>
      </c>
      <c r="H23" s="11">
        <f>SUM(H14:H22)</f>
        <v>191</v>
      </c>
      <c r="I23" s="12">
        <f t="shared" si="20"/>
        <v>100</v>
      </c>
      <c r="J23" s="11">
        <f>SUM(J14:J22)</f>
        <v>211</v>
      </c>
      <c r="K23" s="12">
        <f t="shared" si="21"/>
        <v>100</v>
      </c>
      <c r="L23" s="11">
        <f>SUM(L14:L22)</f>
        <v>195</v>
      </c>
      <c r="M23" s="12">
        <f t="shared" si="22"/>
        <v>100</v>
      </c>
      <c r="N23" s="11">
        <f>SUM(N14:N22)</f>
        <v>192</v>
      </c>
      <c r="O23" s="12">
        <f t="shared" si="23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24">SUM(D3,D14)</f>
        <v>19</v>
      </c>
      <c r="E25" s="15">
        <f t="shared" ref="E25:E33" si="25">(D25/D$34)*100</f>
        <v>4.3678160919540225</v>
      </c>
      <c r="F25" s="14">
        <f t="shared" ref="F25" si="26">SUM(F3,F14)</f>
        <v>25</v>
      </c>
      <c r="G25" s="15">
        <f t="shared" ref="G25:G33" si="27">(F25/F$34)*100</f>
        <v>6.8306010928961758</v>
      </c>
      <c r="H25" s="14">
        <f t="shared" ref="H25" si="28">SUM(H3,H14)</f>
        <v>25</v>
      </c>
      <c r="I25" s="15">
        <f t="shared" ref="I25:I33" si="29">(H25/H$34)*100</f>
        <v>6.459948320413436</v>
      </c>
      <c r="J25" s="14">
        <f t="shared" ref="J25" si="30">SUM(J3,J14)</f>
        <v>12</v>
      </c>
      <c r="K25" s="15">
        <f t="shared" ref="K25:K33" si="31">(J25/J$34)*100</f>
        <v>3.116883116883117</v>
      </c>
      <c r="L25" s="14">
        <f t="shared" ref="L25:N25" si="32">SUM(L3,L14)</f>
        <v>14</v>
      </c>
      <c r="M25" s="15">
        <f t="shared" ref="M25:M33" si="33">(L25/L$34)*100</f>
        <v>3.664921465968586</v>
      </c>
      <c r="N25" s="14">
        <f t="shared" si="32"/>
        <v>16</v>
      </c>
      <c r="O25" s="15">
        <f t="shared" ref="O25:O33" si="34">(N25/N$34)*100</f>
        <v>4.1343669250646</v>
      </c>
    </row>
    <row r="26" spans="2:15" ht="17.25" customHeight="1" x14ac:dyDescent="0.15">
      <c r="C26" s="9" t="s">
        <v>16</v>
      </c>
      <c r="D26" s="11">
        <f t="shared" ref="D26" si="35">SUM(D4,D15)</f>
        <v>31</v>
      </c>
      <c r="E26" s="12">
        <f t="shared" si="25"/>
        <v>7.1264367816091951</v>
      </c>
      <c r="F26" s="11">
        <f t="shared" ref="F26" si="36">SUM(F4,F15)</f>
        <v>29</v>
      </c>
      <c r="G26" s="12">
        <f t="shared" si="27"/>
        <v>7.9234972677595632</v>
      </c>
      <c r="H26" s="11">
        <f t="shared" ref="H26" si="37">SUM(H4,H15)</f>
        <v>30</v>
      </c>
      <c r="I26" s="12">
        <f t="shared" si="29"/>
        <v>7.7519379844961236</v>
      </c>
      <c r="J26" s="11">
        <f t="shared" ref="J26" si="38">SUM(J4,J15)</f>
        <v>37</v>
      </c>
      <c r="K26" s="12">
        <f t="shared" si="31"/>
        <v>9.6103896103896105</v>
      </c>
      <c r="L26" s="11">
        <f t="shared" ref="L26:N26" si="39">SUM(L4,L15)</f>
        <v>41</v>
      </c>
      <c r="M26" s="12">
        <f t="shared" si="33"/>
        <v>10.732984293193718</v>
      </c>
      <c r="N26" s="11">
        <f t="shared" si="39"/>
        <v>42</v>
      </c>
      <c r="O26" s="12">
        <f t="shared" si="34"/>
        <v>10.852713178294573</v>
      </c>
    </row>
    <row r="27" spans="2:15" ht="17.25" customHeight="1" x14ac:dyDescent="0.15">
      <c r="C27" s="9" t="s">
        <v>11</v>
      </c>
      <c r="D27" s="11">
        <f t="shared" ref="D27" si="40">SUM(D5,D16)</f>
        <v>0</v>
      </c>
      <c r="E27" s="12">
        <f t="shared" si="25"/>
        <v>0</v>
      </c>
      <c r="F27" s="11">
        <f t="shared" ref="F27" si="41">SUM(F5,F16)</f>
        <v>0</v>
      </c>
      <c r="G27" s="12">
        <f t="shared" si="27"/>
        <v>0</v>
      </c>
      <c r="H27" s="11">
        <f t="shared" ref="H27" si="42">SUM(H5,H16)</f>
        <v>0</v>
      </c>
      <c r="I27" s="12">
        <f t="shared" si="29"/>
        <v>0</v>
      </c>
      <c r="J27" s="11">
        <f t="shared" ref="J27" si="43">SUM(J5,J16)</f>
        <v>0</v>
      </c>
      <c r="K27" s="12">
        <f t="shared" si="31"/>
        <v>0</v>
      </c>
      <c r="L27" s="11">
        <f t="shared" ref="L27:N27" si="44">SUM(L5,L16)</f>
        <v>0</v>
      </c>
      <c r="M27" s="12">
        <f t="shared" si="33"/>
        <v>0</v>
      </c>
      <c r="N27" s="11">
        <f t="shared" si="44"/>
        <v>0</v>
      </c>
      <c r="O27" s="12">
        <f t="shared" si="34"/>
        <v>0</v>
      </c>
    </row>
    <row r="28" spans="2:15" ht="17.25" customHeight="1" x14ac:dyDescent="0.15">
      <c r="C28" s="9" t="s">
        <v>17</v>
      </c>
      <c r="D28" s="11">
        <f t="shared" ref="D28" si="45">SUM(D6,D17)</f>
        <v>29</v>
      </c>
      <c r="E28" s="12">
        <f t="shared" si="25"/>
        <v>6.666666666666667</v>
      </c>
      <c r="F28" s="11">
        <f t="shared" ref="F28" si="46">SUM(F6,F17)</f>
        <v>25</v>
      </c>
      <c r="G28" s="12">
        <f t="shared" si="27"/>
        <v>6.8306010928961758</v>
      </c>
      <c r="H28" s="11">
        <f t="shared" ref="H28" si="47">SUM(H6,H17)</f>
        <v>29</v>
      </c>
      <c r="I28" s="12">
        <f t="shared" si="29"/>
        <v>7.4935400516795871</v>
      </c>
      <c r="J28" s="11">
        <f t="shared" ref="J28" si="48">SUM(J6,J17)</f>
        <v>31</v>
      </c>
      <c r="K28" s="12">
        <f t="shared" si="31"/>
        <v>8.0519480519480524</v>
      </c>
      <c r="L28" s="11">
        <f t="shared" ref="L28:N28" si="49">SUM(L6,L17)</f>
        <v>31</v>
      </c>
      <c r="M28" s="12">
        <f t="shared" si="33"/>
        <v>8.1151832460732987</v>
      </c>
      <c r="N28" s="11">
        <f t="shared" si="49"/>
        <v>29</v>
      </c>
      <c r="O28" s="12">
        <f t="shared" si="34"/>
        <v>7.4935400516795871</v>
      </c>
    </row>
    <row r="29" spans="2:15" ht="17.25" customHeight="1" x14ac:dyDescent="0.15">
      <c r="C29" s="9" t="s">
        <v>12</v>
      </c>
      <c r="D29" s="11">
        <f t="shared" ref="D29" si="50">SUM(D7,D18)</f>
        <v>42</v>
      </c>
      <c r="E29" s="12">
        <f t="shared" si="25"/>
        <v>9.6551724137931032</v>
      </c>
      <c r="F29" s="11">
        <f t="shared" ref="F29" si="51">SUM(F7,F18)</f>
        <v>34</v>
      </c>
      <c r="G29" s="12">
        <f t="shared" si="27"/>
        <v>9.2896174863387984</v>
      </c>
      <c r="H29" s="11">
        <f t="shared" ref="H29" si="52">SUM(H7,H18)</f>
        <v>38</v>
      </c>
      <c r="I29" s="12">
        <f t="shared" si="29"/>
        <v>9.819121447028424</v>
      </c>
      <c r="J29" s="11">
        <f t="shared" ref="J29" si="53">SUM(J7,J18)</f>
        <v>41</v>
      </c>
      <c r="K29" s="12">
        <f t="shared" si="31"/>
        <v>10.649350649350648</v>
      </c>
      <c r="L29" s="11">
        <f t="shared" ref="L29:N29" si="54">SUM(L7,L18)</f>
        <v>33</v>
      </c>
      <c r="M29" s="12">
        <f t="shared" si="33"/>
        <v>8.6387434554973819</v>
      </c>
      <c r="N29" s="11">
        <f t="shared" si="54"/>
        <v>36</v>
      </c>
      <c r="O29" s="12">
        <f t="shared" si="34"/>
        <v>9.3023255813953494</v>
      </c>
    </row>
    <row r="30" spans="2:15" ht="17.25" customHeight="1" x14ac:dyDescent="0.15">
      <c r="C30" s="9" t="s">
        <v>13</v>
      </c>
      <c r="D30" s="11">
        <f>SUM(D8,D19)</f>
        <v>1</v>
      </c>
      <c r="E30" s="12">
        <f t="shared" si="25"/>
        <v>0.22988505747126436</v>
      </c>
      <c r="F30" s="11">
        <f>SUM(F8,F19)</f>
        <v>1</v>
      </c>
      <c r="G30" s="12">
        <f t="shared" si="27"/>
        <v>0.27322404371584702</v>
      </c>
      <c r="H30" s="11">
        <f>SUM(H8,H19)</f>
        <v>1</v>
      </c>
      <c r="I30" s="12">
        <f t="shared" si="29"/>
        <v>0.2583979328165375</v>
      </c>
      <c r="J30" s="11">
        <f>SUM(J8,J19)</f>
        <v>0</v>
      </c>
      <c r="K30" s="12">
        <f t="shared" si="31"/>
        <v>0</v>
      </c>
      <c r="L30" s="11">
        <f>SUM(L8,L19)</f>
        <v>0</v>
      </c>
      <c r="M30" s="12">
        <f t="shared" si="33"/>
        <v>0</v>
      </c>
      <c r="N30" s="11">
        <f>SUM(N8,N19)</f>
        <v>0</v>
      </c>
      <c r="O30" s="12">
        <f t="shared" si="34"/>
        <v>0</v>
      </c>
    </row>
    <row r="31" spans="2:15" ht="17.25" customHeight="1" x14ac:dyDescent="0.15">
      <c r="C31" s="9" t="s">
        <v>14</v>
      </c>
      <c r="D31" s="11">
        <f t="shared" ref="D31" si="55">SUM(D9,D20)</f>
        <v>294</v>
      </c>
      <c r="E31" s="12">
        <f t="shared" si="25"/>
        <v>67.58620689655173</v>
      </c>
      <c r="F31" s="11">
        <f t="shared" ref="F31" si="56">SUM(F9,F20)</f>
        <v>234</v>
      </c>
      <c r="G31" s="12">
        <f t="shared" si="27"/>
        <v>63.934426229508205</v>
      </c>
      <c r="H31" s="11">
        <f t="shared" ref="H31" si="57">SUM(H9,H20)</f>
        <v>249</v>
      </c>
      <c r="I31" s="12">
        <f t="shared" si="29"/>
        <v>64.341085271317837</v>
      </c>
      <c r="J31" s="11">
        <f t="shared" ref="J31" si="58">SUM(J9,J20)</f>
        <v>247</v>
      </c>
      <c r="K31" s="12">
        <f t="shared" si="31"/>
        <v>64.15584415584415</v>
      </c>
      <c r="L31" s="11">
        <f t="shared" ref="L31:N31" si="59">SUM(L9,L20)</f>
        <v>244</v>
      </c>
      <c r="M31" s="12">
        <f t="shared" si="33"/>
        <v>63.874345549738223</v>
      </c>
      <c r="N31" s="11">
        <f t="shared" si="59"/>
        <v>250</v>
      </c>
      <c r="O31" s="12">
        <f t="shared" si="34"/>
        <v>64.599483204134373</v>
      </c>
    </row>
    <row r="32" spans="2:15" ht="17.25" customHeight="1" x14ac:dyDescent="0.15">
      <c r="C32" s="9" t="s">
        <v>15</v>
      </c>
      <c r="D32" s="11">
        <f>SUM(D10,D21)</f>
        <v>14</v>
      </c>
      <c r="E32" s="12">
        <f t="shared" si="25"/>
        <v>3.2183908045977012</v>
      </c>
      <c r="F32" s="11">
        <f>SUM(F10,F21)</f>
        <v>14</v>
      </c>
      <c r="G32" s="12">
        <f t="shared" si="27"/>
        <v>3.8251366120218582</v>
      </c>
      <c r="H32" s="11">
        <f>SUM(H10,H21)</f>
        <v>11</v>
      </c>
      <c r="I32" s="12">
        <f t="shared" si="29"/>
        <v>2.842377260981912</v>
      </c>
      <c r="J32" s="11">
        <f>SUM(J10,J21)</f>
        <v>13</v>
      </c>
      <c r="K32" s="12">
        <f t="shared" si="31"/>
        <v>3.3766233766233764</v>
      </c>
      <c r="L32" s="11">
        <f>SUM(L10,L21)</f>
        <v>16</v>
      </c>
      <c r="M32" s="12">
        <f t="shared" si="33"/>
        <v>4.1884816753926701</v>
      </c>
      <c r="N32" s="11">
        <f>SUM(N10,N21)</f>
        <v>11</v>
      </c>
      <c r="O32" s="12">
        <f t="shared" si="34"/>
        <v>2.842377260981912</v>
      </c>
    </row>
    <row r="33" spans="2:15" ht="17.25" customHeight="1" x14ac:dyDescent="0.15">
      <c r="C33" s="9" t="s">
        <v>18</v>
      </c>
      <c r="D33" s="11">
        <f t="shared" ref="D33" si="60">SUM(D11,D22)</f>
        <v>5</v>
      </c>
      <c r="E33" s="12">
        <f t="shared" si="25"/>
        <v>1.1494252873563218</v>
      </c>
      <c r="F33" s="11">
        <f t="shared" ref="F33" si="61">SUM(F11,F22)</f>
        <v>4</v>
      </c>
      <c r="G33" s="12">
        <f t="shared" si="27"/>
        <v>1.0928961748633881</v>
      </c>
      <c r="H33" s="11">
        <f t="shared" ref="H33" si="62">SUM(H11,H22)</f>
        <v>4</v>
      </c>
      <c r="I33" s="12">
        <f t="shared" si="29"/>
        <v>1.03359173126615</v>
      </c>
      <c r="J33" s="11">
        <f t="shared" ref="J33" si="63">SUM(J11,J22)</f>
        <v>4</v>
      </c>
      <c r="K33" s="12">
        <f t="shared" si="31"/>
        <v>1.0389610389610389</v>
      </c>
      <c r="L33" s="11">
        <f t="shared" ref="L33:N33" si="64">SUM(L11,L22)</f>
        <v>3</v>
      </c>
      <c r="M33" s="12">
        <f t="shared" si="33"/>
        <v>0.78534031413612559</v>
      </c>
      <c r="N33" s="11">
        <f t="shared" si="64"/>
        <v>3</v>
      </c>
      <c r="O33" s="12">
        <f t="shared" si="34"/>
        <v>0.77519379844961245</v>
      </c>
    </row>
    <row r="34" spans="2:15" ht="17.25" customHeight="1" x14ac:dyDescent="0.15">
      <c r="C34" s="9" t="s">
        <v>6</v>
      </c>
      <c r="D34" s="11">
        <f>SUM(D25:D33)</f>
        <v>435</v>
      </c>
      <c r="E34" s="12">
        <f>(D34/D$34)*100</f>
        <v>100</v>
      </c>
      <c r="F34" s="11">
        <f>SUM(F25:F33)</f>
        <v>366</v>
      </c>
      <c r="G34" s="12">
        <f>(F34/F$34)*100</f>
        <v>100</v>
      </c>
      <c r="H34" s="11">
        <f>SUM(H25:H33)</f>
        <v>387</v>
      </c>
      <c r="I34" s="12">
        <f>(H34/H$34)*100</f>
        <v>100</v>
      </c>
      <c r="J34" s="11">
        <f>SUM(J25:J33)</f>
        <v>385</v>
      </c>
      <c r="K34" s="12">
        <f>(J34/J$34)*100</f>
        <v>100</v>
      </c>
      <c r="L34" s="11">
        <f>SUM(L25:L33)</f>
        <v>382</v>
      </c>
      <c r="M34" s="12">
        <f>(L34/L$34)*100</f>
        <v>100</v>
      </c>
      <c r="N34" s="11">
        <f>SUM(N25:N33)</f>
        <v>387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8" orientation="portrait" r:id="rId1"/>
  <headerFooter>
    <oddHeader>&amp;L&amp;"Arial Narrow,Bold"&amp;16SEST-Fall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EDA5-41A5-44BC-82EA-8B7727D0B732}">
  <sheetPr>
    <tabColor theme="2" tint="-0.249977111117893"/>
    <pageSetUpPr fitToPage="1"/>
  </sheetPr>
  <dimension ref="A1:O36"/>
  <sheetViews>
    <sheetView topLeftCell="B1" zoomScale="120" zoomScaleNormal="120" workbookViewId="0">
      <selection activeCell="Q1" sqref="Q1:U23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'UG (OO)'!D3+'GR (OO)'!D3</f>
        <v>5</v>
      </c>
      <c r="E3" s="12">
        <f>(D3/D$12)*100</f>
        <v>1.2048192771084338</v>
      </c>
      <c r="F3" s="11">
        <f>'UG (OO)'!F3+'GR (OO)'!F3</f>
        <v>6</v>
      </c>
      <c r="G3" s="12">
        <f>(F3/F$12)*100</f>
        <v>1.639344262295082</v>
      </c>
      <c r="H3" s="11">
        <f>'UG (OO)'!H3+'GR (OO)'!H3</f>
        <v>3</v>
      </c>
      <c r="I3" s="12">
        <f>(H3/H$12)*100</f>
        <v>0.96463022508038598</v>
      </c>
      <c r="J3" s="11">
        <f>'UG (OO)'!J3+'GR (OO)'!J3</f>
        <v>3</v>
      </c>
      <c r="K3" s="12">
        <f>(J3/J$12)*100</f>
        <v>1.2987012987012987</v>
      </c>
      <c r="L3" s="11">
        <f>'UG (OO)'!L3+'GR (OO)'!L3</f>
        <v>4</v>
      </c>
      <c r="M3" s="12">
        <f>(L3/L$12)*100</f>
        <v>1.4184397163120568</v>
      </c>
      <c r="N3" s="11">
        <f>'UG (OO)'!N3+'GR (OO)'!N3</f>
        <v>5</v>
      </c>
      <c r="O3" s="12">
        <f>(N3/N$12)*100</f>
        <v>1.639344262295082</v>
      </c>
    </row>
    <row r="4" spans="1:15" ht="17.25" customHeight="1" x14ac:dyDescent="0.15">
      <c r="C4" s="9" t="s">
        <v>16</v>
      </c>
      <c r="D4" s="11">
        <f>'UG (OO)'!D4+'GR (OO)'!D4</f>
        <v>53</v>
      </c>
      <c r="E4" s="12">
        <f t="shared" ref="E4:E12" si="0">(D4/D$12)*100</f>
        <v>12.771084337349398</v>
      </c>
      <c r="F4" s="11">
        <f>'UG (OO)'!F4+'GR (OO)'!F4</f>
        <v>40</v>
      </c>
      <c r="G4" s="12">
        <f t="shared" ref="G4:G12" si="1">(F4/F$12)*100</f>
        <v>10.928961748633879</v>
      </c>
      <c r="H4" s="11">
        <f>'UG (OO)'!H4+'GR (OO)'!H4</f>
        <v>55</v>
      </c>
      <c r="I4" s="12">
        <f t="shared" ref="I4:I12" si="2">(H4/H$12)*100</f>
        <v>17.684887459807076</v>
      </c>
      <c r="J4" s="11">
        <f>'UG (OO)'!J4+'GR (OO)'!J4</f>
        <v>32</v>
      </c>
      <c r="K4" s="12">
        <f t="shared" ref="K4:K12" si="3">(J4/J$12)*100</f>
        <v>13.852813852813853</v>
      </c>
      <c r="L4" s="11">
        <f>'UG (OO)'!L4+'GR (OO)'!L4</f>
        <v>33</v>
      </c>
      <c r="M4" s="12">
        <f t="shared" ref="M4:M12" si="4">(L4/L$12)*100</f>
        <v>11.702127659574469</v>
      </c>
      <c r="N4" s="11">
        <f>'UG (OO)'!N4+'GR (OO)'!N4</f>
        <v>50</v>
      </c>
      <c r="O4" s="12">
        <f t="shared" ref="O4:O12" si="5">(N4/N$12)*100</f>
        <v>16.393442622950818</v>
      </c>
    </row>
    <row r="5" spans="1:15" ht="17.25" customHeight="1" x14ac:dyDescent="0.15">
      <c r="C5" s="9" t="s">
        <v>11</v>
      </c>
      <c r="D5" s="11">
        <f>'UG (OO)'!D5+'GR (OO)'!D5</f>
        <v>0</v>
      </c>
      <c r="E5" s="12">
        <f t="shared" si="0"/>
        <v>0</v>
      </c>
      <c r="F5" s="11">
        <f>'UG (OO)'!F5+'GR (OO)'!F5</f>
        <v>0</v>
      </c>
      <c r="G5" s="12">
        <f t="shared" si="1"/>
        <v>0</v>
      </c>
      <c r="H5" s="11">
        <f>'UG (OO)'!H5+'GR (OO)'!H5</f>
        <v>0</v>
      </c>
      <c r="I5" s="12">
        <f t="shared" si="2"/>
        <v>0</v>
      </c>
      <c r="J5" s="11">
        <f>'UG (OO)'!J5+'GR (OO)'!J5</f>
        <v>0</v>
      </c>
      <c r="K5" s="12">
        <f t="shared" si="3"/>
        <v>0</v>
      </c>
      <c r="L5" s="11">
        <f>'UG (OO)'!L5+'GR (OO)'!L5</f>
        <v>1</v>
      </c>
      <c r="M5" s="12">
        <f t="shared" si="4"/>
        <v>0.3546099290780142</v>
      </c>
      <c r="N5" s="11">
        <f>'UG (OO)'!N5+'GR (OO)'!N5</f>
        <v>1</v>
      </c>
      <c r="O5" s="12">
        <f t="shared" si="5"/>
        <v>0.32786885245901637</v>
      </c>
    </row>
    <row r="6" spans="1:15" ht="17.25" customHeight="1" x14ac:dyDescent="0.15">
      <c r="C6" s="9" t="s">
        <v>17</v>
      </c>
      <c r="D6" s="11">
        <f>'UG (OO)'!D6+'GR (OO)'!D6</f>
        <v>19</v>
      </c>
      <c r="E6" s="12">
        <f t="shared" si="0"/>
        <v>4.5783132530120483</v>
      </c>
      <c r="F6" s="11">
        <f>'UG (OO)'!F6+'GR (OO)'!F6</f>
        <v>16</v>
      </c>
      <c r="G6" s="12">
        <f t="shared" si="1"/>
        <v>4.3715846994535523</v>
      </c>
      <c r="H6" s="11">
        <f>'UG (OO)'!H6+'GR (OO)'!H6</f>
        <v>12</v>
      </c>
      <c r="I6" s="12">
        <f t="shared" si="2"/>
        <v>3.8585209003215439</v>
      </c>
      <c r="J6" s="11">
        <f>'UG (OO)'!J6+'GR (OO)'!J6</f>
        <v>8</v>
      </c>
      <c r="K6" s="12">
        <f t="shared" si="3"/>
        <v>3.4632034632034632</v>
      </c>
      <c r="L6" s="11">
        <f>'UG (OO)'!L6+'GR (OO)'!L6</f>
        <v>10</v>
      </c>
      <c r="M6" s="12">
        <f t="shared" si="4"/>
        <v>3.5460992907801421</v>
      </c>
      <c r="N6" s="11">
        <f>'UG (OO)'!N6+'GR (OO)'!N6</f>
        <v>9</v>
      </c>
      <c r="O6" s="12">
        <f t="shared" si="5"/>
        <v>2.9508196721311477</v>
      </c>
    </row>
    <row r="7" spans="1:15" ht="17.25" customHeight="1" x14ac:dyDescent="0.15">
      <c r="C7" s="9" t="s">
        <v>12</v>
      </c>
      <c r="D7" s="11">
        <f>'UG (OO)'!D7+'GR (OO)'!D7</f>
        <v>49</v>
      </c>
      <c r="E7" s="12">
        <f t="shared" si="0"/>
        <v>11.80722891566265</v>
      </c>
      <c r="F7" s="11">
        <f>'UG (OO)'!F7+'GR (OO)'!F7</f>
        <v>37</v>
      </c>
      <c r="G7" s="12">
        <f t="shared" si="1"/>
        <v>10.10928961748634</v>
      </c>
      <c r="H7" s="11">
        <f>'UG (OO)'!H7+'GR (OO)'!H7</f>
        <v>22</v>
      </c>
      <c r="I7" s="12">
        <f t="shared" si="2"/>
        <v>7.07395498392283</v>
      </c>
      <c r="J7" s="11">
        <f>'UG (OO)'!J7+'GR (OO)'!J7</f>
        <v>18</v>
      </c>
      <c r="K7" s="12">
        <f t="shared" si="3"/>
        <v>7.7922077922077921</v>
      </c>
      <c r="L7" s="11">
        <f>'UG (OO)'!L7+'GR (OO)'!L7</f>
        <v>22</v>
      </c>
      <c r="M7" s="12">
        <f t="shared" si="4"/>
        <v>7.8014184397163122</v>
      </c>
      <c r="N7" s="11">
        <f>'UG (OO)'!N7+'GR (OO)'!N7</f>
        <v>30</v>
      </c>
      <c r="O7" s="12">
        <f t="shared" si="5"/>
        <v>9.8360655737704921</v>
      </c>
    </row>
    <row r="8" spans="1:15" ht="17.25" customHeight="1" x14ac:dyDescent="0.15">
      <c r="C8" s="9" t="s">
        <v>13</v>
      </c>
      <c r="D8" s="11">
        <f>'UG (OO)'!D8+'GR (OO)'!D8</f>
        <v>0</v>
      </c>
      <c r="E8" s="12">
        <f t="shared" si="0"/>
        <v>0</v>
      </c>
      <c r="F8" s="11">
        <f>'UG (OO)'!F8+'GR (OO)'!F8</f>
        <v>0</v>
      </c>
      <c r="G8" s="12">
        <f t="shared" si="1"/>
        <v>0</v>
      </c>
      <c r="H8" s="11">
        <f>'UG (OO)'!H8+'GR (OO)'!H8</f>
        <v>0</v>
      </c>
      <c r="I8" s="12">
        <f t="shared" si="2"/>
        <v>0</v>
      </c>
      <c r="J8" s="11">
        <f>'UG (OO)'!J8+'GR (OO)'!J8</f>
        <v>0</v>
      </c>
      <c r="K8" s="12">
        <f t="shared" si="3"/>
        <v>0</v>
      </c>
      <c r="L8" s="11">
        <f>'UG (OO)'!L8+'GR (OO)'!L8</f>
        <v>0</v>
      </c>
      <c r="M8" s="12">
        <f t="shared" si="4"/>
        <v>0</v>
      </c>
      <c r="N8" s="11">
        <f>'UG (OO)'!N8+'GR (OO)'!N8</f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f>'UG (OO)'!D9+'GR (OO)'!D9</f>
        <v>253</v>
      </c>
      <c r="E9" s="12">
        <f t="shared" si="0"/>
        <v>60.963855421686752</v>
      </c>
      <c r="F9" s="11">
        <f>'UG (OO)'!F9+'GR (OO)'!F9</f>
        <v>231</v>
      </c>
      <c r="G9" s="12">
        <f t="shared" si="1"/>
        <v>63.114754098360656</v>
      </c>
      <c r="H9" s="11">
        <f>'UG (OO)'!H9+'GR (OO)'!H9</f>
        <v>189</v>
      </c>
      <c r="I9" s="12">
        <f t="shared" si="2"/>
        <v>60.771704180064312</v>
      </c>
      <c r="J9" s="11">
        <f>'UG (OO)'!J9+'GR (OO)'!J9</f>
        <v>152</v>
      </c>
      <c r="K9" s="12">
        <f t="shared" si="3"/>
        <v>65.800865800865807</v>
      </c>
      <c r="L9" s="11">
        <f>'UG (OO)'!L9+'GR (OO)'!L9</f>
        <v>178</v>
      </c>
      <c r="M9" s="12">
        <f t="shared" si="4"/>
        <v>63.12056737588653</v>
      </c>
      <c r="N9" s="11">
        <f>'UG (OO)'!N9+'GR (OO)'!N9</f>
        <v>171</v>
      </c>
      <c r="O9" s="12">
        <f t="shared" si="5"/>
        <v>56.065573770491802</v>
      </c>
    </row>
    <row r="10" spans="1:15" ht="17.25" customHeight="1" x14ac:dyDescent="0.15">
      <c r="C10" s="9" t="s">
        <v>15</v>
      </c>
      <c r="D10" s="11">
        <f>'UG (OO)'!D10+'GR (OO)'!D10</f>
        <v>12</v>
      </c>
      <c r="E10" s="12">
        <f t="shared" si="0"/>
        <v>2.8915662650602409</v>
      </c>
      <c r="F10" s="11">
        <f>'UG (OO)'!F10+'GR (OO)'!F10</f>
        <v>11</v>
      </c>
      <c r="G10" s="12">
        <f t="shared" si="1"/>
        <v>3.0054644808743167</v>
      </c>
      <c r="H10" s="11">
        <f>'UG (OO)'!H10+'GR (OO)'!H10</f>
        <v>7</v>
      </c>
      <c r="I10" s="12">
        <f t="shared" si="2"/>
        <v>2.2508038585209005</v>
      </c>
      <c r="J10" s="11">
        <f>'UG (OO)'!J10+'GR (OO)'!J10</f>
        <v>6</v>
      </c>
      <c r="K10" s="12">
        <f t="shared" si="3"/>
        <v>2.5974025974025974</v>
      </c>
      <c r="L10" s="11">
        <f>'UG (OO)'!L10+'GR (OO)'!L10</f>
        <v>6</v>
      </c>
      <c r="M10" s="12">
        <f t="shared" si="4"/>
        <v>2.1276595744680851</v>
      </c>
      <c r="N10" s="11">
        <f>'UG (OO)'!N10+'GR (OO)'!N10</f>
        <v>3</v>
      </c>
      <c r="O10" s="12">
        <f t="shared" si="5"/>
        <v>0.98360655737704927</v>
      </c>
    </row>
    <row r="11" spans="1:15" ht="17.25" customHeight="1" x14ac:dyDescent="0.15">
      <c r="C11" s="9" t="s">
        <v>18</v>
      </c>
      <c r="D11" s="11">
        <f>'UG (OO)'!D11+'GR (OO)'!D11</f>
        <v>24</v>
      </c>
      <c r="E11" s="12">
        <f t="shared" si="0"/>
        <v>5.7831325301204819</v>
      </c>
      <c r="F11" s="11">
        <f>'UG (OO)'!F11+'GR (OO)'!F11</f>
        <v>25</v>
      </c>
      <c r="G11" s="12">
        <f t="shared" si="1"/>
        <v>6.8306010928961758</v>
      </c>
      <c r="H11" s="11">
        <f>'UG (OO)'!H11+'GR (OO)'!H11</f>
        <v>23</v>
      </c>
      <c r="I11" s="12">
        <f t="shared" si="2"/>
        <v>7.395498392282958</v>
      </c>
      <c r="J11" s="11">
        <f>'UG (OO)'!J11+'GR (OO)'!J11</f>
        <v>12</v>
      </c>
      <c r="K11" s="12">
        <f t="shared" si="3"/>
        <v>5.1948051948051948</v>
      </c>
      <c r="L11" s="11">
        <f>'UG (OO)'!L11+'GR (OO)'!L11</f>
        <v>28</v>
      </c>
      <c r="M11" s="12">
        <f t="shared" si="4"/>
        <v>9.9290780141843982</v>
      </c>
      <c r="N11" s="11">
        <f>'UG (OO)'!N11+'GR (OO)'!N11</f>
        <v>36</v>
      </c>
      <c r="O11" s="12">
        <f t="shared" si="5"/>
        <v>11.803278688524591</v>
      </c>
    </row>
    <row r="12" spans="1:15" ht="17.25" customHeight="1" x14ac:dyDescent="0.15">
      <c r="C12" s="9" t="s">
        <v>6</v>
      </c>
      <c r="D12" s="11">
        <f>SUM(D3:D11)</f>
        <v>415</v>
      </c>
      <c r="E12" s="12">
        <f t="shared" si="0"/>
        <v>100</v>
      </c>
      <c r="F12" s="11">
        <f>SUM(F3:F11)</f>
        <v>366</v>
      </c>
      <c r="G12" s="12">
        <f t="shared" si="1"/>
        <v>100</v>
      </c>
      <c r="H12" s="11">
        <f>SUM(H3:H11)</f>
        <v>311</v>
      </c>
      <c r="I12" s="12">
        <f t="shared" si="2"/>
        <v>100</v>
      </c>
      <c r="J12" s="11">
        <f>SUM(J3:J11)</f>
        <v>231</v>
      </c>
      <c r="K12" s="12">
        <f t="shared" si="3"/>
        <v>100</v>
      </c>
      <c r="L12" s="11">
        <f>SUM(L3:L11)</f>
        <v>282</v>
      </c>
      <c r="M12" s="12">
        <f t="shared" si="4"/>
        <v>100</v>
      </c>
      <c r="N12" s="11">
        <f>SUM(N3:N11)</f>
        <v>305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'UG (OO)'!D14+'GR (OO)'!D14</f>
        <v>8</v>
      </c>
      <c r="E14" s="15">
        <f t="shared" ref="E14:E23" si="6">(D14/D$23)*100</f>
        <v>2.2038567493112948</v>
      </c>
      <c r="F14" s="14">
        <f>'UG (OO)'!F14+'GR (OO)'!F14</f>
        <v>10</v>
      </c>
      <c r="G14" s="15">
        <f t="shared" ref="G14:G23" si="7">(F14/F$23)*100</f>
        <v>2.5641025641025639</v>
      </c>
      <c r="H14" s="14">
        <f>'UG (OO)'!H14+'GR (OO)'!H14</f>
        <v>5</v>
      </c>
      <c r="I14" s="15">
        <f t="shared" ref="I14:I23" si="8">(H14/H$23)*100</f>
        <v>1.5015015015015014</v>
      </c>
      <c r="J14" s="14">
        <f>'UG (OO)'!J14+'GR (OO)'!J14</f>
        <v>8</v>
      </c>
      <c r="K14" s="15">
        <f t="shared" ref="K14:K23" si="9">(J14/J$23)*100</f>
        <v>3.5242290748898681</v>
      </c>
      <c r="L14" s="14">
        <f>'UG (OO)'!L14+'GR (OO)'!L14</f>
        <v>6</v>
      </c>
      <c r="M14" s="15">
        <f t="shared" ref="M14:M23" si="10">(L14/L$23)*100</f>
        <v>2.5210084033613445</v>
      </c>
      <c r="N14" s="14">
        <f>'UG (OO)'!N14+'GR (OO)'!N14</f>
        <v>5</v>
      </c>
      <c r="O14" s="15">
        <f t="shared" ref="O14:O23" si="11">(N14/N$23)*100</f>
        <v>1.7301038062283738</v>
      </c>
    </row>
    <row r="15" spans="1:15" ht="17.25" customHeight="1" x14ac:dyDescent="0.15">
      <c r="C15" s="9" t="s">
        <v>16</v>
      </c>
      <c r="D15" s="11">
        <f>'UG (OO)'!D15+'GR (OO)'!D15</f>
        <v>58</v>
      </c>
      <c r="E15" s="12">
        <f t="shared" si="6"/>
        <v>15.977961432506888</v>
      </c>
      <c r="F15" s="11">
        <f>'UG (OO)'!F15+'GR (OO)'!F15</f>
        <v>58</v>
      </c>
      <c r="G15" s="12">
        <f t="shared" si="7"/>
        <v>14.871794871794872</v>
      </c>
      <c r="H15" s="11">
        <f>'UG (OO)'!H15+'GR (OO)'!H15</f>
        <v>53</v>
      </c>
      <c r="I15" s="12">
        <f t="shared" si="8"/>
        <v>15.915915915915916</v>
      </c>
      <c r="J15" s="11">
        <f>'UG (OO)'!J15+'GR (OO)'!J15</f>
        <v>40</v>
      </c>
      <c r="K15" s="12">
        <f t="shared" si="9"/>
        <v>17.621145374449341</v>
      </c>
      <c r="L15" s="11">
        <f>'UG (OO)'!L15+'GR (OO)'!L15</f>
        <v>52</v>
      </c>
      <c r="M15" s="12">
        <f t="shared" si="10"/>
        <v>21.84873949579832</v>
      </c>
      <c r="N15" s="11">
        <f>'UG (OO)'!N15+'GR (OO)'!N15</f>
        <v>70</v>
      </c>
      <c r="O15" s="12">
        <f t="shared" si="11"/>
        <v>24.221453287197232</v>
      </c>
    </row>
    <row r="16" spans="1:15" ht="17.25" customHeight="1" x14ac:dyDescent="0.15">
      <c r="C16" s="9" t="s">
        <v>11</v>
      </c>
      <c r="D16" s="11">
        <f>'UG (OO)'!D16+'GR (OO)'!D16</f>
        <v>0</v>
      </c>
      <c r="E16" s="12">
        <f t="shared" si="6"/>
        <v>0</v>
      </c>
      <c r="F16" s="11">
        <f>'UG (OO)'!F16+'GR (OO)'!F16</f>
        <v>0</v>
      </c>
      <c r="G16" s="12">
        <f t="shared" si="7"/>
        <v>0</v>
      </c>
      <c r="H16" s="11">
        <f>'UG (OO)'!H16+'GR (OO)'!H16</f>
        <v>1</v>
      </c>
      <c r="I16" s="12">
        <f t="shared" si="8"/>
        <v>0.3003003003003003</v>
      </c>
      <c r="J16" s="11">
        <f>'UG (OO)'!J16+'GR (OO)'!J16</f>
        <v>1</v>
      </c>
      <c r="K16" s="12">
        <f t="shared" si="9"/>
        <v>0.44052863436123352</v>
      </c>
      <c r="L16" s="11">
        <f>'UG (OO)'!L16+'GR (OO)'!L16</f>
        <v>1</v>
      </c>
      <c r="M16" s="12">
        <f t="shared" si="10"/>
        <v>0.42016806722689076</v>
      </c>
      <c r="N16" s="11">
        <f>'UG (OO)'!N16+'GR (OO)'!N16</f>
        <v>0</v>
      </c>
      <c r="O16" s="12">
        <f t="shared" si="11"/>
        <v>0</v>
      </c>
    </row>
    <row r="17" spans="2:15" ht="17.25" customHeight="1" x14ac:dyDescent="0.15">
      <c r="C17" s="9" t="s">
        <v>17</v>
      </c>
      <c r="D17" s="11">
        <f>'UG (OO)'!D17+'GR (OO)'!D17</f>
        <v>12</v>
      </c>
      <c r="E17" s="12">
        <f t="shared" si="6"/>
        <v>3.3057851239669422</v>
      </c>
      <c r="F17" s="11">
        <f>'UG (OO)'!F17+'GR (OO)'!F17</f>
        <v>17</v>
      </c>
      <c r="G17" s="12">
        <f t="shared" si="7"/>
        <v>4.3589743589743586</v>
      </c>
      <c r="H17" s="11">
        <f>'UG (OO)'!H17+'GR (OO)'!H17</f>
        <v>16</v>
      </c>
      <c r="I17" s="12">
        <f t="shared" si="8"/>
        <v>4.8048048048048049</v>
      </c>
      <c r="J17" s="11">
        <f>'UG (OO)'!J17+'GR (OO)'!J17</f>
        <v>8</v>
      </c>
      <c r="K17" s="12">
        <f t="shared" si="9"/>
        <v>3.5242290748898681</v>
      </c>
      <c r="L17" s="11">
        <f>'UG (OO)'!L17+'GR (OO)'!L17</f>
        <v>9</v>
      </c>
      <c r="M17" s="12">
        <f t="shared" si="10"/>
        <v>3.7815126050420167</v>
      </c>
      <c r="N17" s="11">
        <f>'UG (OO)'!N17+'GR (OO)'!N17</f>
        <v>12</v>
      </c>
      <c r="O17" s="12">
        <f t="shared" si="11"/>
        <v>4.1522491349480966</v>
      </c>
    </row>
    <row r="18" spans="2:15" ht="17.25" customHeight="1" x14ac:dyDescent="0.15">
      <c r="C18" s="9" t="s">
        <v>12</v>
      </c>
      <c r="D18" s="11">
        <f>'UG (OO)'!D18+'GR (OO)'!D18</f>
        <v>42</v>
      </c>
      <c r="E18" s="12">
        <f t="shared" si="6"/>
        <v>11.570247933884298</v>
      </c>
      <c r="F18" s="11">
        <f>'UG (OO)'!F18+'GR (OO)'!F18</f>
        <v>47</v>
      </c>
      <c r="G18" s="12">
        <f t="shared" si="7"/>
        <v>12.051282051282051</v>
      </c>
      <c r="H18" s="11">
        <f>'UG (OO)'!H18+'GR (OO)'!H18</f>
        <v>35</v>
      </c>
      <c r="I18" s="12">
        <f t="shared" si="8"/>
        <v>10.51051051051051</v>
      </c>
      <c r="J18" s="11">
        <f>'UG (OO)'!J18+'GR (OO)'!J18</f>
        <v>30</v>
      </c>
      <c r="K18" s="12">
        <f t="shared" si="9"/>
        <v>13.215859030837004</v>
      </c>
      <c r="L18" s="11">
        <f>'UG (OO)'!L18+'GR (OO)'!L18</f>
        <v>33</v>
      </c>
      <c r="M18" s="12">
        <f t="shared" si="10"/>
        <v>13.865546218487395</v>
      </c>
      <c r="N18" s="11">
        <f>'UG (OO)'!N18+'GR (OO)'!N18</f>
        <v>35</v>
      </c>
      <c r="O18" s="12">
        <f t="shared" si="11"/>
        <v>12.110726643598616</v>
      </c>
    </row>
    <row r="19" spans="2:15" ht="17.25" customHeight="1" x14ac:dyDescent="0.15">
      <c r="C19" s="9" t="s">
        <v>13</v>
      </c>
      <c r="D19" s="11">
        <f>'UG (OO)'!D19+'GR (OO)'!D19</f>
        <v>0</v>
      </c>
      <c r="E19" s="12">
        <f t="shared" si="6"/>
        <v>0</v>
      </c>
      <c r="F19" s="11">
        <f>'UG (OO)'!F19+'GR (OO)'!F19</f>
        <v>1</v>
      </c>
      <c r="G19" s="12">
        <f t="shared" si="7"/>
        <v>0.25641025641025639</v>
      </c>
      <c r="H19" s="11">
        <f>'UG (OO)'!H19+'GR (OO)'!H19</f>
        <v>0</v>
      </c>
      <c r="I19" s="12">
        <f t="shared" si="8"/>
        <v>0</v>
      </c>
      <c r="J19" s="11">
        <f>'UG (OO)'!J19+'GR (OO)'!J19</f>
        <v>0</v>
      </c>
      <c r="K19" s="12">
        <f t="shared" si="9"/>
        <v>0</v>
      </c>
      <c r="L19" s="11">
        <f>'UG (OO)'!L19+'GR (OO)'!L19</f>
        <v>0</v>
      </c>
      <c r="M19" s="12">
        <f t="shared" si="10"/>
        <v>0</v>
      </c>
      <c r="N19" s="11">
        <f>'UG (OO)'!N19+'GR (OO)'!N19</f>
        <v>0</v>
      </c>
      <c r="O19" s="12">
        <f t="shared" si="11"/>
        <v>0</v>
      </c>
    </row>
    <row r="20" spans="2:15" ht="17.25" customHeight="1" x14ac:dyDescent="0.15">
      <c r="C20" s="9" t="s">
        <v>14</v>
      </c>
      <c r="D20" s="11">
        <f>'UG (OO)'!D20+'GR (OO)'!D20</f>
        <v>214</v>
      </c>
      <c r="E20" s="12">
        <f t="shared" si="6"/>
        <v>58.953168044077131</v>
      </c>
      <c r="F20" s="11">
        <f>'UG (OO)'!F20+'GR (OO)'!F20</f>
        <v>230</v>
      </c>
      <c r="G20" s="12">
        <f t="shared" si="7"/>
        <v>58.974358974358978</v>
      </c>
      <c r="H20" s="11">
        <f>'UG (OO)'!H20+'GR (OO)'!H20</f>
        <v>199</v>
      </c>
      <c r="I20" s="12">
        <f t="shared" si="8"/>
        <v>59.75975975975976</v>
      </c>
      <c r="J20" s="11">
        <f>'UG (OO)'!J20+'GR (OO)'!J20</f>
        <v>123</v>
      </c>
      <c r="K20" s="12">
        <f t="shared" si="9"/>
        <v>54.185022026431717</v>
      </c>
      <c r="L20" s="11">
        <f>'UG (OO)'!L20+'GR (OO)'!L20</f>
        <v>123</v>
      </c>
      <c r="M20" s="12">
        <f t="shared" si="10"/>
        <v>51.680672268907571</v>
      </c>
      <c r="N20" s="11">
        <f>'UG (OO)'!N20+'GR (OO)'!N20</f>
        <v>127</v>
      </c>
      <c r="O20" s="12">
        <f t="shared" si="11"/>
        <v>43.944636678200695</v>
      </c>
    </row>
    <row r="21" spans="2:15" ht="17.25" customHeight="1" x14ac:dyDescent="0.15">
      <c r="C21" s="9" t="s">
        <v>15</v>
      </c>
      <c r="D21" s="11">
        <f>'UG (OO)'!D21+'GR (OO)'!D21</f>
        <v>4</v>
      </c>
      <c r="E21" s="12">
        <f t="shared" si="6"/>
        <v>1.1019283746556474</v>
      </c>
      <c r="F21" s="11">
        <f>'UG (OO)'!F21+'GR (OO)'!F21</f>
        <v>9</v>
      </c>
      <c r="G21" s="12">
        <f t="shared" si="7"/>
        <v>2.3076923076923079</v>
      </c>
      <c r="H21" s="11">
        <f>'UG (OO)'!H21+'GR (OO)'!H21</f>
        <v>5</v>
      </c>
      <c r="I21" s="12">
        <f t="shared" si="8"/>
        <v>1.5015015015015014</v>
      </c>
      <c r="J21" s="11">
        <f>'UG (OO)'!J21+'GR (OO)'!J21</f>
        <v>7</v>
      </c>
      <c r="K21" s="12">
        <f t="shared" si="9"/>
        <v>3.0837004405286343</v>
      </c>
      <c r="L21" s="11">
        <f>'UG (OO)'!L21+'GR (OO)'!L21</f>
        <v>9</v>
      </c>
      <c r="M21" s="12">
        <f t="shared" si="10"/>
        <v>3.7815126050420167</v>
      </c>
      <c r="N21" s="11">
        <f>'UG (OO)'!N21+'GR (OO)'!N21</f>
        <v>6</v>
      </c>
      <c r="O21" s="12">
        <f t="shared" si="11"/>
        <v>2.0761245674740483</v>
      </c>
    </row>
    <row r="22" spans="2:15" ht="17.25" customHeight="1" x14ac:dyDescent="0.15">
      <c r="C22" s="9" t="s">
        <v>18</v>
      </c>
      <c r="D22" s="11">
        <f>'UG (OO)'!D22+'GR (OO)'!D22</f>
        <v>25</v>
      </c>
      <c r="E22" s="12">
        <f t="shared" si="6"/>
        <v>6.887052341597796</v>
      </c>
      <c r="F22" s="11">
        <f>'UG (OO)'!F22+'GR (OO)'!F22</f>
        <v>18</v>
      </c>
      <c r="G22" s="12">
        <f t="shared" si="7"/>
        <v>4.6153846153846159</v>
      </c>
      <c r="H22" s="11">
        <f>'UG (OO)'!H22+'GR (OO)'!H22</f>
        <v>19</v>
      </c>
      <c r="I22" s="12">
        <f t="shared" si="8"/>
        <v>5.7057057057057055</v>
      </c>
      <c r="J22" s="11">
        <f>'UG (OO)'!J22+'GR (OO)'!J22</f>
        <v>10</v>
      </c>
      <c r="K22" s="12">
        <f t="shared" si="9"/>
        <v>4.4052863436123353</v>
      </c>
      <c r="L22" s="11">
        <f>'UG (OO)'!L22+'GR (OO)'!L22</f>
        <v>5</v>
      </c>
      <c r="M22" s="12">
        <f t="shared" si="10"/>
        <v>2.1008403361344539</v>
      </c>
      <c r="N22" s="11">
        <f>'UG (OO)'!N22+'GR (OO)'!N22</f>
        <v>34</v>
      </c>
      <c r="O22" s="12">
        <f t="shared" si="11"/>
        <v>11.76470588235294</v>
      </c>
    </row>
    <row r="23" spans="2:15" ht="17.25" customHeight="1" x14ac:dyDescent="0.15">
      <c r="C23" s="9" t="s">
        <v>6</v>
      </c>
      <c r="D23" s="11">
        <f>SUM(D14:D22)</f>
        <v>363</v>
      </c>
      <c r="E23" s="12">
        <f t="shared" si="6"/>
        <v>100</v>
      </c>
      <c r="F23" s="11">
        <f>SUM(F14:F22)</f>
        <v>390</v>
      </c>
      <c r="G23" s="12">
        <f t="shared" si="7"/>
        <v>100</v>
      </c>
      <c r="H23" s="11">
        <f>SUM(H14:H22)</f>
        <v>333</v>
      </c>
      <c r="I23" s="12">
        <f t="shared" si="8"/>
        <v>100</v>
      </c>
      <c r="J23" s="11">
        <f>SUM(J14:J22)</f>
        <v>227</v>
      </c>
      <c r="K23" s="12">
        <f t="shared" si="9"/>
        <v>100</v>
      </c>
      <c r="L23" s="11">
        <f>SUM(L14:L22)</f>
        <v>238</v>
      </c>
      <c r="M23" s="12">
        <f t="shared" si="10"/>
        <v>100</v>
      </c>
      <c r="N23" s="11">
        <f>SUM(N14:N22)</f>
        <v>289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13</v>
      </c>
      <c r="E25" s="15">
        <f t="shared" ref="E25:E33" si="13">(D25/D$34)*100</f>
        <v>1.6709511568123392</v>
      </c>
      <c r="F25" s="14">
        <f t="shared" ref="F25:H33" si="14">SUM(F3,F14)</f>
        <v>16</v>
      </c>
      <c r="G25" s="15">
        <f t="shared" ref="G25:G33" si="15">(F25/F$34)*100</f>
        <v>2.1164021164021163</v>
      </c>
      <c r="H25" s="14">
        <f t="shared" si="14"/>
        <v>8</v>
      </c>
      <c r="I25" s="15">
        <f t="shared" ref="I25:I33" si="16">(H25/H$34)*100</f>
        <v>1.2422360248447204</v>
      </c>
      <c r="J25" s="14">
        <f t="shared" ref="J25:L33" si="17">SUM(J3,J14)</f>
        <v>11</v>
      </c>
      <c r="K25" s="15">
        <f t="shared" ref="K25:K33" si="18">(J25/J$34)*100</f>
        <v>2.4017467248908297</v>
      </c>
      <c r="L25" s="14">
        <f t="shared" si="17"/>
        <v>10</v>
      </c>
      <c r="M25" s="15">
        <f t="shared" ref="M25:M33" si="19">(L25/L$34)*100</f>
        <v>1.9230769230769231</v>
      </c>
      <c r="N25" s="14">
        <f t="shared" ref="N25" si="20">SUM(N3,N14)</f>
        <v>10</v>
      </c>
      <c r="O25" s="15">
        <f t="shared" ref="O25:O33" si="21">(N25/N$34)*100</f>
        <v>1.6835016835016834</v>
      </c>
    </row>
    <row r="26" spans="2:15" ht="17.25" customHeight="1" x14ac:dyDescent="0.15">
      <c r="C26" s="9" t="s">
        <v>16</v>
      </c>
      <c r="D26" s="11">
        <f t="shared" ref="D26" si="22">SUM(D4,D15)</f>
        <v>111</v>
      </c>
      <c r="E26" s="12">
        <f t="shared" si="13"/>
        <v>14.267352185089974</v>
      </c>
      <c r="F26" s="11">
        <f t="shared" si="14"/>
        <v>98</v>
      </c>
      <c r="G26" s="12">
        <f t="shared" si="15"/>
        <v>12.962962962962962</v>
      </c>
      <c r="H26" s="11">
        <f t="shared" si="14"/>
        <v>108</v>
      </c>
      <c r="I26" s="12">
        <f t="shared" si="16"/>
        <v>16.770186335403729</v>
      </c>
      <c r="J26" s="11">
        <f t="shared" si="17"/>
        <v>72</v>
      </c>
      <c r="K26" s="12">
        <f t="shared" si="18"/>
        <v>15.72052401746725</v>
      </c>
      <c r="L26" s="11">
        <f t="shared" si="17"/>
        <v>85</v>
      </c>
      <c r="M26" s="12">
        <f t="shared" si="19"/>
        <v>16.346153846153847</v>
      </c>
      <c r="N26" s="11">
        <f t="shared" ref="N26" si="23">SUM(N4,N15)</f>
        <v>120</v>
      </c>
      <c r="O26" s="12">
        <f t="shared" si="21"/>
        <v>20.202020202020201</v>
      </c>
    </row>
    <row r="27" spans="2:15" ht="17.25" customHeight="1" x14ac:dyDescent="0.15">
      <c r="C27" s="9" t="s">
        <v>11</v>
      </c>
      <c r="D27" s="11">
        <f t="shared" ref="D27" si="24">SUM(D5,D16)</f>
        <v>0</v>
      </c>
      <c r="E27" s="12">
        <f t="shared" si="13"/>
        <v>0</v>
      </c>
      <c r="F27" s="11">
        <f t="shared" si="14"/>
        <v>0</v>
      </c>
      <c r="G27" s="12">
        <f t="shared" si="15"/>
        <v>0</v>
      </c>
      <c r="H27" s="11">
        <f t="shared" si="14"/>
        <v>1</v>
      </c>
      <c r="I27" s="12">
        <f t="shared" si="16"/>
        <v>0.15527950310559005</v>
      </c>
      <c r="J27" s="11">
        <f t="shared" si="17"/>
        <v>1</v>
      </c>
      <c r="K27" s="12">
        <f t="shared" si="18"/>
        <v>0.21834061135371177</v>
      </c>
      <c r="L27" s="11">
        <f t="shared" si="17"/>
        <v>2</v>
      </c>
      <c r="M27" s="12">
        <f t="shared" si="19"/>
        <v>0.38461538461538464</v>
      </c>
      <c r="N27" s="11">
        <f t="shared" ref="N27" si="25">SUM(N5,N16)</f>
        <v>1</v>
      </c>
      <c r="O27" s="12">
        <f t="shared" si="21"/>
        <v>0.16835016835016833</v>
      </c>
    </row>
    <row r="28" spans="2:15" ht="17.25" customHeight="1" x14ac:dyDescent="0.15">
      <c r="C28" s="9" t="s">
        <v>17</v>
      </c>
      <c r="D28" s="11">
        <f t="shared" ref="D28" si="26">SUM(D6,D17)</f>
        <v>31</v>
      </c>
      <c r="E28" s="12">
        <f t="shared" si="13"/>
        <v>3.984575835475578</v>
      </c>
      <c r="F28" s="11">
        <f t="shared" si="14"/>
        <v>33</v>
      </c>
      <c r="G28" s="12">
        <f t="shared" si="15"/>
        <v>4.3650793650793647</v>
      </c>
      <c r="H28" s="11">
        <f t="shared" si="14"/>
        <v>28</v>
      </c>
      <c r="I28" s="12">
        <f t="shared" si="16"/>
        <v>4.3478260869565215</v>
      </c>
      <c r="J28" s="11">
        <f t="shared" si="17"/>
        <v>16</v>
      </c>
      <c r="K28" s="12">
        <f t="shared" si="18"/>
        <v>3.4934497816593884</v>
      </c>
      <c r="L28" s="11">
        <f t="shared" si="17"/>
        <v>19</v>
      </c>
      <c r="M28" s="12">
        <f t="shared" si="19"/>
        <v>3.6538461538461542</v>
      </c>
      <c r="N28" s="11">
        <f t="shared" ref="N28" si="27">SUM(N6,N17)</f>
        <v>21</v>
      </c>
      <c r="O28" s="12">
        <f t="shared" si="21"/>
        <v>3.535353535353535</v>
      </c>
    </row>
    <row r="29" spans="2:15" ht="17.25" customHeight="1" x14ac:dyDescent="0.15">
      <c r="C29" s="9" t="s">
        <v>12</v>
      </c>
      <c r="D29" s="11">
        <f t="shared" ref="D29" si="28">SUM(D7,D18)</f>
        <v>91</v>
      </c>
      <c r="E29" s="12">
        <f t="shared" si="13"/>
        <v>11.696658097686376</v>
      </c>
      <c r="F29" s="11">
        <f t="shared" si="14"/>
        <v>84</v>
      </c>
      <c r="G29" s="12">
        <f t="shared" si="15"/>
        <v>11.111111111111111</v>
      </c>
      <c r="H29" s="11">
        <f t="shared" si="14"/>
        <v>57</v>
      </c>
      <c r="I29" s="12">
        <f t="shared" si="16"/>
        <v>8.8509316770186341</v>
      </c>
      <c r="J29" s="11">
        <f t="shared" si="17"/>
        <v>48</v>
      </c>
      <c r="K29" s="12">
        <f t="shared" si="18"/>
        <v>10.480349344978166</v>
      </c>
      <c r="L29" s="11">
        <f t="shared" si="17"/>
        <v>55</v>
      </c>
      <c r="M29" s="12">
        <f t="shared" si="19"/>
        <v>10.576923076923077</v>
      </c>
      <c r="N29" s="11">
        <f t="shared" ref="N29" si="29">SUM(N7,N18)</f>
        <v>65</v>
      </c>
      <c r="O29" s="12">
        <f t="shared" si="21"/>
        <v>10.942760942760943</v>
      </c>
    </row>
    <row r="30" spans="2:15" ht="17.25" customHeight="1" x14ac:dyDescent="0.15">
      <c r="C30" s="9" t="s">
        <v>13</v>
      </c>
      <c r="D30" s="11">
        <f t="shared" ref="D30" si="30">SUM(D8,D19)</f>
        <v>0</v>
      </c>
      <c r="E30" s="12">
        <f t="shared" si="13"/>
        <v>0</v>
      </c>
      <c r="F30" s="11">
        <f t="shared" si="14"/>
        <v>1</v>
      </c>
      <c r="G30" s="12">
        <f t="shared" si="15"/>
        <v>0.13227513227513227</v>
      </c>
      <c r="H30" s="11">
        <f t="shared" si="14"/>
        <v>0</v>
      </c>
      <c r="I30" s="12">
        <f t="shared" si="16"/>
        <v>0</v>
      </c>
      <c r="J30" s="11">
        <f t="shared" si="17"/>
        <v>0</v>
      </c>
      <c r="K30" s="12">
        <f t="shared" si="18"/>
        <v>0</v>
      </c>
      <c r="L30" s="11">
        <f t="shared" si="17"/>
        <v>0</v>
      </c>
      <c r="M30" s="12">
        <f t="shared" si="19"/>
        <v>0</v>
      </c>
      <c r="N30" s="11">
        <f t="shared" ref="N30" si="31">SUM(N8,N19)</f>
        <v>0</v>
      </c>
      <c r="O30" s="12">
        <f t="shared" si="21"/>
        <v>0</v>
      </c>
    </row>
    <row r="31" spans="2:15" ht="17.25" customHeight="1" x14ac:dyDescent="0.15">
      <c r="C31" s="9" t="s">
        <v>14</v>
      </c>
      <c r="D31" s="11">
        <f t="shared" ref="D31" si="32">SUM(D9,D20)</f>
        <v>467</v>
      </c>
      <c r="E31" s="12">
        <f t="shared" si="13"/>
        <v>60.025706940874038</v>
      </c>
      <c r="F31" s="11">
        <f t="shared" si="14"/>
        <v>461</v>
      </c>
      <c r="G31" s="12">
        <f t="shared" si="15"/>
        <v>60.978835978835974</v>
      </c>
      <c r="H31" s="11">
        <f t="shared" si="14"/>
        <v>388</v>
      </c>
      <c r="I31" s="12">
        <f t="shared" si="16"/>
        <v>60.248447204968947</v>
      </c>
      <c r="J31" s="11">
        <f t="shared" si="17"/>
        <v>275</v>
      </c>
      <c r="K31" s="12">
        <f t="shared" si="18"/>
        <v>60.043668122270745</v>
      </c>
      <c r="L31" s="11">
        <f t="shared" si="17"/>
        <v>301</v>
      </c>
      <c r="M31" s="12">
        <f t="shared" si="19"/>
        <v>57.884615384615387</v>
      </c>
      <c r="N31" s="11">
        <f t="shared" ref="N31" si="33">SUM(N9,N20)</f>
        <v>298</v>
      </c>
      <c r="O31" s="12">
        <f t="shared" si="21"/>
        <v>50.168350168350173</v>
      </c>
    </row>
    <row r="32" spans="2:15" ht="17.25" customHeight="1" x14ac:dyDescent="0.15">
      <c r="C32" s="9" t="s">
        <v>15</v>
      </c>
      <c r="D32" s="11">
        <f t="shared" ref="D32" si="34">SUM(D10,D21)</f>
        <v>16</v>
      </c>
      <c r="E32" s="12">
        <f t="shared" si="13"/>
        <v>2.0565552699228791</v>
      </c>
      <c r="F32" s="11">
        <f t="shared" si="14"/>
        <v>20</v>
      </c>
      <c r="G32" s="12">
        <f t="shared" si="15"/>
        <v>2.6455026455026456</v>
      </c>
      <c r="H32" s="11">
        <f t="shared" si="14"/>
        <v>12</v>
      </c>
      <c r="I32" s="12">
        <f t="shared" si="16"/>
        <v>1.8633540372670807</v>
      </c>
      <c r="J32" s="11">
        <f t="shared" si="17"/>
        <v>13</v>
      </c>
      <c r="K32" s="12">
        <f t="shared" si="18"/>
        <v>2.8384279475982535</v>
      </c>
      <c r="L32" s="11">
        <f t="shared" si="17"/>
        <v>15</v>
      </c>
      <c r="M32" s="12">
        <f t="shared" si="19"/>
        <v>2.8846153846153846</v>
      </c>
      <c r="N32" s="11">
        <f t="shared" ref="N32" si="35">SUM(N10,N21)</f>
        <v>9</v>
      </c>
      <c r="O32" s="12">
        <f t="shared" si="21"/>
        <v>1.5151515151515151</v>
      </c>
    </row>
    <row r="33" spans="2:15" ht="17.25" customHeight="1" x14ac:dyDescent="0.15">
      <c r="C33" s="9" t="s">
        <v>18</v>
      </c>
      <c r="D33" s="11">
        <f t="shared" ref="D33" si="36">SUM(D11,D22)</f>
        <v>49</v>
      </c>
      <c r="E33" s="12">
        <f t="shared" si="13"/>
        <v>6.2982005141388173</v>
      </c>
      <c r="F33" s="11">
        <f t="shared" si="14"/>
        <v>43</v>
      </c>
      <c r="G33" s="12">
        <f t="shared" si="15"/>
        <v>5.6878306878306875</v>
      </c>
      <c r="H33" s="11">
        <f t="shared" si="14"/>
        <v>42</v>
      </c>
      <c r="I33" s="12">
        <f t="shared" si="16"/>
        <v>6.5217391304347823</v>
      </c>
      <c r="J33" s="11">
        <f t="shared" si="17"/>
        <v>22</v>
      </c>
      <c r="K33" s="12">
        <f t="shared" si="18"/>
        <v>4.8034934497816595</v>
      </c>
      <c r="L33" s="11">
        <f t="shared" si="17"/>
        <v>33</v>
      </c>
      <c r="M33" s="12">
        <f t="shared" si="19"/>
        <v>6.3461538461538458</v>
      </c>
      <c r="N33" s="11">
        <f t="shared" ref="N33" si="37">SUM(N11,N22)</f>
        <v>70</v>
      </c>
      <c r="O33" s="12">
        <f t="shared" si="21"/>
        <v>11.784511784511785</v>
      </c>
    </row>
    <row r="34" spans="2:15" ht="17.25" customHeight="1" x14ac:dyDescent="0.15">
      <c r="C34" s="9" t="s">
        <v>6</v>
      </c>
      <c r="D34" s="11">
        <f>SUM(D25:D33)</f>
        <v>778</v>
      </c>
      <c r="E34" s="12">
        <f>(D34/D$34)*100</f>
        <v>100</v>
      </c>
      <c r="F34" s="11">
        <f>SUM(F25:F33)</f>
        <v>756</v>
      </c>
      <c r="G34" s="12">
        <f>(F34/F$34)*100</f>
        <v>100</v>
      </c>
      <c r="H34" s="11">
        <f>SUM(H25:H33)</f>
        <v>644</v>
      </c>
      <c r="I34" s="12">
        <f>(H34/H$34)*100</f>
        <v>100</v>
      </c>
      <c r="J34" s="11">
        <f>SUM(J25:J33)</f>
        <v>458</v>
      </c>
      <c r="K34" s="12">
        <f>(J34/J$34)*100</f>
        <v>100</v>
      </c>
      <c r="L34" s="11">
        <f>SUM(L25:L33)</f>
        <v>520</v>
      </c>
      <c r="M34" s="12">
        <f>(L34/L$34)*100</f>
        <v>100</v>
      </c>
      <c r="N34" s="11">
        <f>SUM(N25:N33)</f>
        <v>594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80" orientation="portrait" r:id="rId1"/>
  <headerFooter>
    <oddHeader>&amp;L&amp;"Arial Narrow,Bold"&amp;16 No School-Fall Headcount Enrollment by Gender and Race/Ethnicity &amp;"Arial Narrow,Regular"&amp;12(Undergraduate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6D73-9701-4B25-9519-097456C97127}">
  <sheetPr>
    <tabColor theme="2" tint="-0.249977111117893"/>
    <pageSetUpPr fitToPage="1"/>
  </sheetPr>
  <dimension ref="A1:O36"/>
  <sheetViews>
    <sheetView topLeftCell="B1" zoomScale="110" zoomScaleNormal="110" workbookViewId="0">
      <selection activeCell="R1" sqref="R1:X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6.5" style="1" customWidth="1"/>
    <col min="10" max="10" width="5.6640625" style="1" customWidth="1"/>
    <col min="11" max="11" width="6.3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" width="2.33203125" style="1" bestFit="1" customWidth="1"/>
    <col min="17" max="17" width="4.6640625" style="1" bestFit="1" customWidth="1"/>
    <col min="18" max="18" width="22.83203125" style="1" bestFit="1" customWidth="1"/>
    <col min="19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1</v>
      </c>
      <c r="B3" s="1" t="s">
        <v>2</v>
      </c>
      <c r="C3" s="8" t="s">
        <v>24</v>
      </c>
      <c r="D3" s="11">
        <v>4</v>
      </c>
      <c r="E3" s="12">
        <f t="shared" ref="E3:E11" si="0">(D3/D$12)*100</f>
        <v>1.2012012012012012</v>
      </c>
      <c r="F3" s="11">
        <v>6</v>
      </c>
      <c r="G3" s="12">
        <f t="shared" ref="G3:G11" si="1">(F3/F$12)*100</f>
        <v>1.9867549668874174</v>
      </c>
      <c r="H3" s="11">
        <v>2</v>
      </c>
      <c r="I3" s="12">
        <f t="shared" ref="I3:I11" si="2">(H3/H$12)*100</f>
        <v>0.77220077220077221</v>
      </c>
      <c r="J3" s="11">
        <v>3</v>
      </c>
      <c r="K3" s="12">
        <f t="shared" ref="K3:K11" si="3">(J3/J$12)*100</f>
        <v>1.5957446808510638</v>
      </c>
      <c r="L3" s="11">
        <v>3</v>
      </c>
      <c r="M3" s="12">
        <f t="shared" ref="M3:M11" si="4">(L3/L$12)*100</f>
        <v>1.3215859030837005</v>
      </c>
      <c r="N3" s="11">
        <v>4</v>
      </c>
      <c r="O3" s="12">
        <f t="shared" ref="O3:O11" si="5">(N3/N$12)*100</f>
        <v>1.5686274509803921</v>
      </c>
    </row>
    <row r="4" spans="1:15" ht="17.25" customHeight="1" x14ac:dyDescent="0.15">
      <c r="C4" s="9" t="s">
        <v>16</v>
      </c>
      <c r="D4" s="11">
        <v>45</v>
      </c>
      <c r="E4" s="12">
        <f t="shared" si="0"/>
        <v>13.513513513513514</v>
      </c>
      <c r="F4" s="11">
        <v>34</v>
      </c>
      <c r="G4" s="12">
        <f t="shared" si="1"/>
        <v>11.258278145695364</v>
      </c>
      <c r="H4" s="11">
        <v>50</v>
      </c>
      <c r="I4" s="12">
        <f t="shared" si="2"/>
        <v>19.305019305019304</v>
      </c>
      <c r="J4" s="11">
        <v>29</v>
      </c>
      <c r="K4" s="12">
        <f t="shared" si="3"/>
        <v>15.425531914893616</v>
      </c>
      <c r="L4" s="11">
        <v>31</v>
      </c>
      <c r="M4" s="12">
        <f t="shared" si="4"/>
        <v>13.656387665198238</v>
      </c>
      <c r="N4" s="11">
        <v>46</v>
      </c>
      <c r="O4" s="12">
        <f t="shared" si="5"/>
        <v>18.03921568627451</v>
      </c>
    </row>
    <row r="5" spans="1:15" ht="17.25" customHeight="1" x14ac:dyDescent="0.15">
      <c r="C5" s="9" t="s">
        <v>11</v>
      </c>
      <c r="D5" s="11">
        <v>0</v>
      </c>
      <c r="E5" s="12">
        <f t="shared" si="0"/>
        <v>0</v>
      </c>
      <c r="F5" s="11">
        <v>0</v>
      </c>
      <c r="G5" s="12">
        <f t="shared" si="1"/>
        <v>0</v>
      </c>
      <c r="H5" s="11">
        <v>0</v>
      </c>
      <c r="I5" s="12">
        <f t="shared" si="2"/>
        <v>0</v>
      </c>
      <c r="J5" s="11">
        <v>0</v>
      </c>
      <c r="K5" s="12">
        <f t="shared" si="3"/>
        <v>0</v>
      </c>
      <c r="L5" s="11">
        <v>1</v>
      </c>
      <c r="M5" s="12">
        <f t="shared" si="4"/>
        <v>0.44052863436123352</v>
      </c>
      <c r="N5" s="11">
        <v>1</v>
      </c>
      <c r="O5" s="12">
        <f t="shared" si="5"/>
        <v>0.39215686274509803</v>
      </c>
    </row>
    <row r="6" spans="1:15" ht="17.25" customHeight="1" x14ac:dyDescent="0.15">
      <c r="C6" s="9" t="s">
        <v>17</v>
      </c>
      <c r="D6" s="11">
        <v>17</v>
      </c>
      <c r="E6" s="12">
        <f t="shared" si="0"/>
        <v>5.1051051051051051</v>
      </c>
      <c r="F6" s="11">
        <v>15</v>
      </c>
      <c r="G6" s="12">
        <f t="shared" si="1"/>
        <v>4.9668874172185431</v>
      </c>
      <c r="H6" s="11">
        <v>11</v>
      </c>
      <c r="I6" s="12">
        <f t="shared" si="2"/>
        <v>4.2471042471042466</v>
      </c>
      <c r="J6" s="11">
        <v>6</v>
      </c>
      <c r="K6" s="12">
        <f t="shared" si="3"/>
        <v>3.1914893617021276</v>
      </c>
      <c r="L6" s="11">
        <v>7</v>
      </c>
      <c r="M6" s="12">
        <f t="shared" si="4"/>
        <v>3.0837004405286343</v>
      </c>
      <c r="N6" s="11">
        <v>9</v>
      </c>
      <c r="O6" s="12">
        <f t="shared" si="5"/>
        <v>3.5294117647058822</v>
      </c>
    </row>
    <row r="7" spans="1:15" ht="17.25" customHeight="1" x14ac:dyDescent="0.15">
      <c r="C7" s="9" t="s">
        <v>12</v>
      </c>
      <c r="D7" s="11">
        <v>40</v>
      </c>
      <c r="E7" s="12">
        <f t="shared" si="0"/>
        <v>12.012012012012011</v>
      </c>
      <c r="F7" s="11">
        <v>33</v>
      </c>
      <c r="G7" s="12">
        <f t="shared" si="1"/>
        <v>10.927152317880795</v>
      </c>
      <c r="H7" s="11">
        <v>19</v>
      </c>
      <c r="I7" s="12">
        <f t="shared" si="2"/>
        <v>7.3359073359073363</v>
      </c>
      <c r="J7" s="11">
        <v>18</v>
      </c>
      <c r="K7" s="12">
        <f t="shared" si="3"/>
        <v>9.5744680851063837</v>
      </c>
      <c r="L7" s="11">
        <v>19</v>
      </c>
      <c r="M7" s="12">
        <f t="shared" si="4"/>
        <v>8.3700440528634363</v>
      </c>
      <c r="N7" s="11">
        <v>29</v>
      </c>
      <c r="O7" s="12">
        <f t="shared" si="5"/>
        <v>11.372549019607844</v>
      </c>
    </row>
    <row r="8" spans="1:15" ht="17.25" customHeight="1" x14ac:dyDescent="0.15">
      <c r="C8" s="9" t="s">
        <v>13</v>
      </c>
      <c r="D8" s="11">
        <v>0</v>
      </c>
      <c r="E8" s="12">
        <f t="shared" si="0"/>
        <v>0</v>
      </c>
      <c r="F8" s="11">
        <v>0</v>
      </c>
      <c r="G8" s="12">
        <f t="shared" si="1"/>
        <v>0</v>
      </c>
      <c r="H8" s="11">
        <v>0</v>
      </c>
      <c r="I8" s="12">
        <f t="shared" si="2"/>
        <v>0</v>
      </c>
      <c r="J8" s="11">
        <v>0</v>
      </c>
      <c r="K8" s="12">
        <f t="shared" si="3"/>
        <v>0</v>
      </c>
      <c r="L8" s="11">
        <v>0</v>
      </c>
      <c r="M8" s="12">
        <f t="shared" si="4"/>
        <v>0</v>
      </c>
      <c r="N8" s="11"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v>197</v>
      </c>
      <c r="E9" s="12">
        <f t="shared" si="0"/>
        <v>59.159159159159159</v>
      </c>
      <c r="F9" s="11">
        <v>187</v>
      </c>
      <c r="G9" s="12">
        <f t="shared" si="1"/>
        <v>61.920529801324506</v>
      </c>
      <c r="H9" s="11">
        <v>152</v>
      </c>
      <c r="I9" s="12">
        <f t="shared" si="2"/>
        <v>58.687258687258691</v>
      </c>
      <c r="J9" s="11">
        <v>120</v>
      </c>
      <c r="K9" s="12">
        <f t="shared" si="3"/>
        <v>63.829787234042556</v>
      </c>
      <c r="L9" s="11">
        <v>143</v>
      </c>
      <c r="M9" s="12">
        <f t="shared" si="4"/>
        <v>62.995594713656388</v>
      </c>
      <c r="N9" s="11">
        <v>146</v>
      </c>
      <c r="O9" s="12">
        <f t="shared" si="5"/>
        <v>57.254901960784309</v>
      </c>
    </row>
    <row r="10" spans="1:15" ht="17.25" customHeight="1" x14ac:dyDescent="0.15">
      <c r="C10" s="9" t="s">
        <v>15</v>
      </c>
      <c r="D10" s="11">
        <v>11</v>
      </c>
      <c r="E10" s="12">
        <f t="shared" si="0"/>
        <v>3.303303303303303</v>
      </c>
      <c r="F10" s="11">
        <v>9</v>
      </c>
      <c r="G10" s="12">
        <f t="shared" si="1"/>
        <v>2.9801324503311259</v>
      </c>
      <c r="H10" s="11">
        <v>7</v>
      </c>
      <c r="I10" s="12">
        <f t="shared" si="2"/>
        <v>2.7027027027027026</v>
      </c>
      <c r="J10" s="11">
        <v>6</v>
      </c>
      <c r="K10" s="12">
        <f t="shared" si="3"/>
        <v>3.1914893617021276</v>
      </c>
      <c r="L10" s="11">
        <v>6</v>
      </c>
      <c r="M10" s="12">
        <f t="shared" si="4"/>
        <v>2.643171806167401</v>
      </c>
      <c r="N10" s="11">
        <v>3</v>
      </c>
      <c r="O10" s="12">
        <f t="shared" si="5"/>
        <v>1.1764705882352942</v>
      </c>
    </row>
    <row r="11" spans="1:15" ht="17.25" customHeight="1" x14ac:dyDescent="0.15">
      <c r="C11" s="9" t="s">
        <v>18</v>
      </c>
      <c r="D11" s="11">
        <v>19</v>
      </c>
      <c r="E11" s="12">
        <f t="shared" si="0"/>
        <v>5.7057057057057055</v>
      </c>
      <c r="F11" s="11">
        <v>18</v>
      </c>
      <c r="G11" s="12">
        <f t="shared" si="1"/>
        <v>5.9602649006622519</v>
      </c>
      <c r="H11" s="11">
        <v>18</v>
      </c>
      <c r="I11" s="12">
        <f t="shared" si="2"/>
        <v>6.9498069498069501</v>
      </c>
      <c r="J11" s="11">
        <v>6</v>
      </c>
      <c r="K11" s="12">
        <f t="shared" si="3"/>
        <v>3.1914893617021276</v>
      </c>
      <c r="L11" s="11">
        <v>17</v>
      </c>
      <c r="M11" s="12">
        <f t="shared" si="4"/>
        <v>7.4889867841409687</v>
      </c>
      <c r="N11" s="11">
        <v>17</v>
      </c>
      <c r="O11" s="12">
        <f t="shared" si="5"/>
        <v>6.666666666666667</v>
      </c>
    </row>
    <row r="12" spans="1:15" ht="17.25" customHeight="1" x14ac:dyDescent="0.15">
      <c r="C12" s="9" t="s">
        <v>6</v>
      </c>
      <c r="D12" s="11">
        <f>SUM(D3:D11)</f>
        <v>333</v>
      </c>
      <c r="E12" s="12">
        <f>(D12/D$12)*100</f>
        <v>100</v>
      </c>
      <c r="F12" s="11">
        <f>SUM(F3:F11)</f>
        <v>302</v>
      </c>
      <c r="G12" s="12">
        <f>(F12/F$12)*100</f>
        <v>100</v>
      </c>
      <c r="H12" s="11">
        <f>SUM(H3:H11)</f>
        <v>259</v>
      </c>
      <c r="I12" s="12">
        <f>(H12/H$12)*100</f>
        <v>100</v>
      </c>
      <c r="J12" s="11">
        <f>SUM(J3:J11)</f>
        <v>188</v>
      </c>
      <c r="K12" s="12">
        <f>(J12/J$12)*100</f>
        <v>100</v>
      </c>
      <c r="L12" s="11">
        <f>SUM(L3:L11)</f>
        <v>227</v>
      </c>
      <c r="M12" s="12">
        <f>(L12/L$12)*100</f>
        <v>100</v>
      </c>
      <c r="N12" s="11">
        <f>SUM(N3:N11)</f>
        <v>255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5</v>
      </c>
      <c r="E14" s="15">
        <f t="shared" ref="E14:E23" si="6">(D14/D$23)*100</f>
        <v>1.7667844522968199</v>
      </c>
      <c r="F14" s="14">
        <v>9</v>
      </c>
      <c r="G14" s="15">
        <f t="shared" ref="G14:G23" si="7">(F14/F$23)*100</f>
        <v>2.8481012658227849</v>
      </c>
      <c r="H14" s="14">
        <v>5</v>
      </c>
      <c r="I14" s="15">
        <f t="shared" ref="I14:I23" si="8">(H14/H$23)*100</f>
        <v>1.9083969465648856</v>
      </c>
      <c r="J14" s="14">
        <v>6</v>
      </c>
      <c r="K14" s="15">
        <f t="shared" ref="K14:K23" si="9">(J14/J$23)*100</f>
        <v>3.1914893617021276</v>
      </c>
      <c r="L14" s="14">
        <v>6</v>
      </c>
      <c r="M14" s="15">
        <f t="shared" ref="M14:M23" si="10">(L14/L$23)*100</f>
        <v>3.1746031746031744</v>
      </c>
      <c r="N14" s="14">
        <v>5</v>
      </c>
      <c r="O14" s="15">
        <f t="shared" ref="O14:O23" si="11">(N14/N$23)*100</f>
        <v>2.109704641350211</v>
      </c>
    </row>
    <row r="15" spans="1:15" ht="17.25" customHeight="1" x14ac:dyDescent="0.15">
      <c r="C15" s="9" t="s">
        <v>16</v>
      </c>
      <c r="D15" s="11">
        <v>49</v>
      </c>
      <c r="E15" s="12">
        <f t="shared" si="6"/>
        <v>17.314487632508836</v>
      </c>
      <c r="F15" s="11">
        <v>53</v>
      </c>
      <c r="G15" s="12">
        <f t="shared" si="7"/>
        <v>16.77215189873418</v>
      </c>
      <c r="H15" s="11">
        <v>46</v>
      </c>
      <c r="I15" s="12">
        <f t="shared" si="8"/>
        <v>17.557251908396946</v>
      </c>
      <c r="J15" s="11">
        <v>36</v>
      </c>
      <c r="K15" s="12">
        <f t="shared" si="9"/>
        <v>19.148936170212767</v>
      </c>
      <c r="L15" s="11">
        <v>44</v>
      </c>
      <c r="M15" s="12">
        <f t="shared" si="10"/>
        <v>23.280423280423278</v>
      </c>
      <c r="N15" s="11">
        <v>64</v>
      </c>
      <c r="O15" s="12">
        <f t="shared" si="11"/>
        <v>27.004219409282697</v>
      </c>
    </row>
    <row r="16" spans="1:15" ht="17.25" customHeight="1" x14ac:dyDescent="0.15">
      <c r="C16" s="9" t="s">
        <v>11</v>
      </c>
      <c r="D16" s="11">
        <v>0</v>
      </c>
      <c r="E16" s="12">
        <f t="shared" si="6"/>
        <v>0</v>
      </c>
      <c r="F16" s="11">
        <v>0</v>
      </c>
      <c r="G16" s="12">
        <f t="shared" si="7"/>
        <v>0</v>
      </c>
      <c r="H16" s="11">
        <v>1</v>
      </c>
      <c r="I16" s="12">
        <f t="shared" si="8"/>
        <v>0.38167938931297707</v>
      </c>
      <c r="J16" s="11">
        <v>0</v>
      </c>
      <c r="K16" s="12">
        <f t="shared" si="9"/>
        <v>0</v>
      </c>
      <c r="L16" s="11">
        <v>0</v>
      </c>
      <c r="M16" s="12">
        <f t="shared" si="10"/>
        <v>0</v>
      </c>
      <c r="N16" s="11">
        <v>0</v>
      </c>
      <c r="O16" s="12">
        <f t="shared" si="11"/>
        <v>0</v>
      </c>
    </row>
    <row r="17" spans="2:15" ht="17.25" customHeight="1" x14ac:dyDescent="0.15">
      <c r="C17" s="9" t="s">
        <v>17</v>
      </c>
      <c r="D17" s="11">
        <v>11</v>
      </c>
      <c r="E17" s="12">
        <f t="shared" si="6"/>
        <v>3.8869257950530036</v>
      </c>
      <c r="F17" s="11">
        <v>14</v>
      </c>
      <c r="G17" s="12">
        <f t="shared" si="7"/>
        <v>4.4303797468354427</v>
      </c>
      <c r="H17" s="11">
        <v>15</v>
      </c>
      <c r="I17" s="12">
        <f t="shared" si="8"/>
        <v>5.7251908396946565</v>
      </c>
      <c r="J17" s="11">
        <v>7</v>
      </c>
      <c r="K17" s="12">
        <f t="shared" si="9"/>
        <v>3.7234042553191489</v>
      </c>
      <c r="L17" s="11">
        <v>6</v>
      </c>
      <c r="M17" s="12">
        <f t="shared" si="10"/>
        <v>3.1746031746031744</v>
      </c>
      <c r="N17" s="11">
        <v>10</v>
      </c>
      <c r="O17" s="12">
        <f t="shared" si="11"/>
        <v>4.2194092827004219</v>
      </c>
    </row>
    <row r="18" spans="2:15" ht="17.25" customHeight="1" x14ac:dyDescent="0.15">
      <c r="C18" s="9" t="s">
        <v>12</v>
      </c>
      <c r="D18" s="11">
        <v>37</v>
      </c>
      <c r="E18" s="12">
        <f t="shared" si="6"/>
        <v>13.074204946996467</v>
      </c>
      <c r="F18" s="11">
        <v>41</v>
      </c>
      <c r="G18" s="12">
        <f t="shared" si="7"/>
        <v>12.974683544303797</v>
      </c>
      <c r="H18" s="11">
        <v>32</v>
      </c>
      <c r="I18" s="12">
        <f t="shared" si="8"/>
        <v>12.213740458015266</v>
      </c>
      <c r="J18" s="11">
        <v>25</v>
      </c>
      <c r="K18" s="12">
        <f t="shared" si="9"/>
        <v>13.297872340425531</v>
      </c>
      <c r="L18" s="11">
        <v>29</v>
      </c>
      <c r="M18" s="12">
        <f t="shared" si="10"/>
        <v>15.343915343915343</v>
      </c>
      <c r="N18" s="11">
        <v>29</v>
      </c>
      <c r="O18" s="12">
        <f t="shared" si="11"/>
        <v>12.236286919831224</v>
      </c>
    </row>
    <row r="19" spans="2:15" ht="17.25" customHeight="1" x14ac:dyDescent="0.15">
      <c r="C19" s="9" t="s">
        <v>13</v>
      </c>
      <c r="D19" s="11">
        <v>0</v>
      </c>
      <c r="E19" s="12">
        <f t="shared" si="6"/>
        <v>0</v>
      </c>
      <c r="F19" s="11">
        <v>1</v>
      </c>
      <c r="G19" s="12">
        <f t="shared" si="7"/>
        <v>0.31645569620253167</v>
      </c>
      <c r="H19" s="11">
        <v>0</v>
      </c>
      <c r="I19" s="12">
        <f t="shared" si="8"/>
        <v>0</v>
      </c>
      <c r="J19" s="11">
        <v>0</v>
      </c>
      <c r="K19" s="12">
        <f t="shared" si="9"/>
        <v>0</v>
      </c>
      <c r="L19" s="11">
        <v>0</v>
      </c>
      <c r="M19" s="12">
        <f t="shared" si="10"/>
        <v>0</v>
      </c>
      <c r="N19" s="11">
        <v>0</v>
      </c>
      <c r="O19" s="12">
        <f t="shared" si="11"/>
        <v>0</v>
      </c>
    </row>
    <row r="20" spans="2:15" ht="17.25" customHeight="1" x14ac:dyDescent="0.15">
      <c r="C20" s="9" t="s">
        <v>14</v>
      </c>
      <c r="D20" s="11">
        <v>163</v>
      </c>
      <c r="E20" s="12">
        <f t="shared" si="6"/>
        <v>57.597173144876322</v>
      </c>
      <c r="F20" s="11">
        <v>179</v>
      </c>
      <c r="G20" s="12">
        <f t="shared" si="7"/>
        <v>56.64556962025317</v>
      </c>
      <c r="H20" s="11">
        <v>147</v>
      </c>
      <c r="I20" s="12">
        <f t="shared" si="8"/>
        <v>56.106870229007633</v>
      </c>
      <c r="J20" s="11">
        <v>104</v>
      </c>
      <c r="K20" s="12">
        <f t="shared" si="9"/>
        <v>55.319148936170215</v>
      </c>
      <c r="L20" s="11">
        <v>91</v>
      </c>
      <c r="M20" s="12">
        <f t="shared" si="10"/>
        <v>48.148148148148145</v>
      </c>
      <c r="N20" s="11">
        <v>101</v>
      </c>
      <c r="O20" s="12">
        <f t="shared" si="11"/>
        <v>42.616033755274266</v>
      </c>
    </row>
    <row r="21" spans="2:15" ht="17.25" customHeight="1" x14ac:dyDescent="0.15">
      <c r="C21" s="9" t="s">
        <v>15</v>
      </c>
      <c r="D21" s="11">
        <v>4</v>
      </c>
      <c r="E21" s="12">
        <f t="shared" si="6"/>
        <v>1.4134275618374559</v>
      </c>
      <c r="F21" s="11">
        <v>9</v>
      </c>
      <c r="G21" s="12">
        <f t="shared" si="7"/>
        <v>2.8481012658227849</v>
      </c>
      <c r="H21" s="11">
        <v>5</v>
      </c>
      <c r="I21" s="12">
        <f t="shared" si="8"/>
        <v>1.9083969465648856</v>
      </c>
      <c r="J21" s="11">
        <v>7</v>
      </c>
      <c r="K21" s="12">
        <f t="shared" si="9"/>
        <v>3.7234042553191489</v>
      </c>
      <c r="L21" s="11">
        <v>9</v>
      </c>
      <c r="M21" s="12">
        <f t="shared" si="10"/>
        <v>4.7619047619047619</v>
      </c>
      <c r="N21" s="11">
        <v>5</v>
      </c>
      <c r="O21" s="12">
        <f t="shared" si="11"/>
        <v>2.109704641350211</v>
      </c>
    </row>
    <row r="22" spans="2:15" ht="17.25" customHeight="1" x14ac:dyDescent="0.15">
      <c r="C22" s="9" t="s">
        <v>18</v>
      </c>
      <c r="D22" s="11">
        <v>14</v>
      </c>
      <c r="E22" s="12">
        <f t="shared" si="6"/>
        <v>4.946996466431095</v>
      </c>
      <c r="F22" s="11">
        <v>10</v>
      </c>
      <c r="G22" s="12">
        <f t="shared" si="7"/>
        <v>3.1645569620253164</v>
      </c>
      <c r="H22" s="11">
        <v>11</v>
      </c>
      <c r="I22" s="12">
        <f t="shared" si="8"/>
        <v>4.1984732824427482</v>
      </c>
      <c r="J22" s="11">
        <v>3</v>
      </c>
      <c r="K22" s="12">
        <f t="shared" si="9"/>
        <v>1.5957446808510638</v>
      </c>
      <c r="L22" s="11">
        <v>4</v>
      </c>
      <c r="M22" s="12">
        <f t="shared" si="10"/>
        <v>2.1164021164021163</v>
      </c>
      <c r="N22" s="11">
        <v>23</v>
      </c>
      <c r="O22" s="12">
        <f t="shared" si="11"/>
        <v>9.7046413502109701</v>
      </c>
    </row>
    <row r="23" spans="2:15" ht="17.25" customHeight="1" x14ac:dyDescent="0.15">
      <c r="C23" s="9" t="s">
        <v>6</v>
      </c>
      <c r="D23" s="11">
        <f>SUM(D14:D22)</f>
        <v>283</v>
      </c>
      <c r="E23" s="12">
        <f t="shared" si="6"/>
        <v>100</v>
      </c>
      <c r="F23" s="11">
        <f>SUM(F14:F22)</f>
        <v>316</v>
      </c>
      <c r="G23" s="12">
        <f t="shared" si="7"/>
        <v>100</v>
      </c>
      <c r="H23" s="11">
        <f>SUM(H14:H22)</f>
        <v>262</v>
      </c>
      <c r="I23" s="12">
        <f t="shared" si="8"/>
        <v>100</v>
      </c>
      <c r="J23" s="11">
        <f>SUM(J14:J22)</f>
        <v>188</v>
      </c>
      <c r="K23" s="12">
        <f t="shared" si="9"/>
        <v>100</v>
      </c>
      <c r="L23" s="11">
        <f>SUM(L14:L22)</f>
        <v>189</v>
      </c>
      <c r="M23" s="12">
        <f t="shared" si="10"/>
        <v>100</v>
      </c>
      <c r="N23" s="11">
        <f>SUM(N14:N22)</f>
        <v>237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9</v>
      </c>
      <c r="E25" s="15">
        <f t="shared" ref="E25:E33" si="13">(D25/D$34)*100</f>
        <v>1.4610389610389609</v>
      </c>
      <c r="F25" s="14">
        <f t="shared" ref="F25" si="14">SUM(F3,F14)</f>
        <v>15</v>
      </c>
      <c r="G25" s="15">
        <f t="shared" ref="G25:G33" si="15">(F25/F$34)*100</f>
        <v>2.4271844660194173</v>
      </c>
      <c r="H25" s="14">
        <f t="shared" ref="H25" si="16">SUM(H3,H14)</f>
        <v>7</v>
      </c>
      <c r="I25" s="15">
        <f t="shared" ref="I25:I33" si="17">(H25/H$34)*100</f>
        <v>1.3435700575815739</v>
      </c>
      <c r="J25" s="14">
        <f t="shared" ref="J25" si="18">SUM(J3,J14)</f>
        <v>9</v>
      </c>
      <c r="K25" s="15">
        <f t="shared" ref="K25:K33" si="19">(J25/J$34)*100</f>
        <v>2.3936170212765959</v>
      </c>
      <c r="L25" s="14">
        <f t="shared" ref="L25:N25" si="20">SUM(L3,L14)</f>
        <v>9</v>
      </c>
      <c r="M25" s="15">
        <f t="shared" ref="M25:M33" si="21">(L25/L$34)*100</f>
        <v>2.1634615384615383</v>
      </c>
      <c r="N25" s="14">
        <f t="shared" si="20"/>
        <v>9</v>
      </c>
      <c r="O25" s="15">
        <f t="shared" ref="O25:O33" si="22">(N25/N$34)*100</f>
        <v>1.8292682926829267</v>
      </c>
    </row>
    <row r="26" spans="2:15" ht="17.25" customHeight="1" x14ac:dyDescent="0.15">
      <c r="C26" s="9" t="s">
        <v>16</v>
      </c>
      <c r="D26" s="11">
        <f t="shared" ref="D26" si="23">SUM(D4,D15)</f>
        <v>94</v>
      </c>
      <c r="E26" s="12">
        <f t="shared" si="13"/>
        <v>15.259740259740258</v>
      </c>
      <c r="F26" s="11">
        <f t="shared" ref="F26" si="24">SUM(F4,F15)</f>
        <v>87</v>
      </c>
      <c r="G26" s="12">
        <f t="shared" si="15"/>
        <v>14.077669902912621</v>
      </c>
      <c r="H26" s="11">
        <f t="shared" ref="H26" si="25">SUM(H4,H15)</f>
        <v>96</v>
      </c>
      <c r="I26" s="12">
        <f t="shared" si="17"/>
        <v>18.426103646833013</v>
      </c>
      <c r="J26" s="11">
        <f t="shared" ref="J26" si="26">SUM(J4,J15)</f>
        <v>65</v>
      </c>
      <c r="K26" s="12">
        <f t="shared" si="19"/>
        <v>17.287234042553195</v>
      </c>
      <c r="L26" s="11">
        <f t="shared" ref="L26:N26" si="27">SUM(L4,L15)</f>
        <v>75</v>
      </c>
      <c r="M26" s="12">
        <f t="shared" si="21"/>
        <v>18.028846153846153</v>
      </c>
      <c r="N26" s="11">
        <f t="shared" si="27"/>
        <v>110</v>
      </c>
      <c r="O26" s="12">
        <f t="shared" si="22"/>
        <v>22.35772357723577</v>
      </c>
    </row>
    <row r="27" spans="2:15" ht="17.25" customHeight="1" x14ac:dyDescent="0.15">
      <c r="C27" s="9" t="s">
        <v>11</v>
      </c>
      <c r="D27" s="11">
        <f t="shared" ref="D27" si="28">SUM(D5,D16)</f>
        <v>0</v>
      </c>
      <c r="E27" s="12">
        <f t="shared" si="13"/>
        <v>0</v>
      </c>
      <c r="F27" s="11">
        <f t="shared" ref="F27" si="29">SUM(F5,F16)</f>
        <v>0</v>
      </c>
      <c r="G27" s="12">
        <f t="shared" si="15"/>
        <v>0</v>
      </c>
      <c r="H27" s="11">
        <f t="shared" ref="H27" si="30">SUM(H5,H16)</f>
        <v>1</v>
      </c>
      <c r="I27" s="12">
        <f t="shared" si="17"/>
        <v>0.19193857965451055</v>
      </c>
      <c r="J27" s="11">
        <f t="shared" ref="J27" si="31">SUM(J5,J16)</f>
        <v>0</v>
      </c>
      <c r="K27" s="12">
        <f t="shared" si="19"/>
        <v>0</v>
      </c>
      <c r="L27" s="11">
        <f t="shared" ref="L27:N27" si="32">SUM(L5,L16)</f>
        <v>1</v>
      </c>
      <c r="M27" s="12">
        <f t="shared" si="21"/>
        <v>0.24038461538461539</v>
      </c>
      <c r="N27" s="11">
        <f t="shared" si="32"/>
        <v>1</v>
      </c>
      <c r="O27" s="12">
        <f t="shared" si="22"/>
        <v>0.20325203252032523</v>
      </c>
    </row>
    <row r="28" spans="2:15" ht="17.25" customHeight="1" x14ac:dyDescent="0.15">
      <c r="C28" s="9" t="s">
        <v>17</v>
      </c>
      <c r="D28" s="11">
        <f t="shared" ref="D28" si="33">SUM(D6,D17)</f>
        <v>28</v>
      </c>
      <c r="E28" s="12">
        <f t="shared" si="13"/>
        <v>4.5454545454545459</v>
      </c>
      <c r="F28" s="11">
        <f t="shared" ref="F28" si="34">SUM(F6,F17)</f>
        <v>29</v>
      </c>
      <c r="G28" s="12">
        <f t="shared" si="15"/>
        <v>4.6925566343042071</v>
      </c>
      <c r="H28" s="11">
        <f t="shared" ref="H28" si="35">SUM(H6,H17)</f>
        <v>26</v>
      </c>
      <c r="I28" s="12">
        <f t="shared" si="17"/>
        <v>4.9904030710172744</v>
      </c>
      <c r="J28" s="11">
        <f t="shared" ref="J28" si="36">SUM(J6,J17)</f>
        <v>13</v>
      </c>
      <c r="K28" s="12">
        <f t="shared" si="19"/>
        <v>3.4574468085106385</v>
      </c>
      <c r="L28" s="11">
        <f t="shared" ref="L28:N28" si="37">SUM(L6,L17)</f>
        <v>13</v>
      </c>
      <c r="M28" s="12">
        <f t="shared" si="21"/>
        <v>3.125</v>
      </c>
      <c r="N28" s="11">
        <f t="shared" si="37"/>
        <v>19</v>
      </c>
      <c r="O28" s="12">
        <f t="shared" si="22"/>
        <v>3.8617886178861789</v>
      </c>
    </row>
    <row r="29" spans="2:15" ht="17.25" customHeight="1" x14ac:dyDescent="0.15">
      <c r="C29" s="9" t="s">
        <v>12</v>
      </c>
      <c r="D29" s="11">
        <f t="shared" ref="D29" si="38">SUM(D7,D18)</f>
        <v>77</v>
      </c>
      <c r="E29" s="12">
        <f t="shared" si="13"/>
        <v>12.5</v>
      </c>
      <c r="F29" s="11">
        <f t="shared" ref="F29" si="39">SUM(F7,F18)</f>
        <v>74</v>
      </c>
      <c r="G29" s="12">
        <f t="shared" si="15"/>
        <v>11.974110032362459</v>
      </c>
      <c r="H29" s="11">
        <f t="shared" ref="H29" si="40">SUM(H7,H18)</f>
        <v>51</v>
      </c>
      <c r="I29" s="12">
        <f t="shared" si="17"/>
        <v>9.7888675623800374</v>
      </c>
      <c r="J29" s="11">
        <f t="shared" ref="J29" si="41">SUM(J7,J18)</f>
        <v>43</v>
      </c>
      <c r="K29" s="12">
        <f t="shared" si="19"/>
        <v>11.436170212765957</v>
      </c>
      <c r="L29" s="11">
        <f t="shared" ref="L29:N29" si="42">SUM(L7,L18)</f>
        <v>48</v>
      </c>
      <c r="M29" s="12">
        <f t="shared" si="21"/>
        <v>11.538461538461538</v>
      </c>
      <c r="N29" s="11">
        <f t="shared" si="42"/>
        <v>58</v>
      </c>
      <c r="O29" s="12">
        <f t="shared" si="22"/>
        <v>11.788617886178862</v>
      </c>
    </row>
    <row r="30" spans="2:15" ht="17.25" customHeight="1" x14ac:dyDescent="0.15">
      <c r="C30" s="9" t="s">
        <v>13</v>
      </c>
      <c r="D30" s="11">
        <f t="shared" ref="D30" si="43">SUM(D8,D19)</f>
        <v>0</v>
      </c>
      <c r="E30" s="12">
        <f t="shared" si="13"/>
        <v>0</v>
      </c>
      <c r="F30" s="11">
        <f t="shared" ref="F30" si="44">SUM(F8,F19)</f>
        <v>1</v>
      </c>
      <c r="G30" s="12">
        <f t="shared" si="15"/>
        <v>0.16181229773462785</v>
      </c>
      <c r="H30" s="11">
        <f t="shared" ref="H30" si="45">SUM(H8,H19)</f>
        <v>0</v>
      </c>
      <c r="I30" s="12">
        <f t="shared" si="17"/>
        <v>0</v>
      </c>
      <c r="J30" s="11">
        <f t="shared" ref="J30" si="46">SUM(J8,J19)</f>
        <v>0</v>
      </c>
      <c r="K30" s="12">
        <f t="shared" si="19"/>
        <v>0</v>
      </c>
      <c r="L30" s="11">
        <f t="shared" ref="L30:N30" si="47">SUM(L8,L19)</f>
        <v>0</v>
      </c>
      <c r="M30" s="12">
        <f t="shared" si="21"/>
        <v>0</v>
      </c>
      <c r="N30" s="11">
        <f t="shared" si="47"/>
        <v>0</v>
      </c>
      <c r="O30" s="12">
        <f t="shared" si="22"/>
        <v>0</v>
      </c>
    </row>
    <row r="31" spans="2:15" ht="17.25" customHeight="1" x14ac:dyDescent="0.15">
      <c r="C31" s="9" t="s">
        <v>14</v>
      </c>
      <c r="D31" s="11">
        <f t="shared" ref="D31" si="48">SUM(D9,D20)</f>
        <v>360</v>
      </c>
      <c r="E31" s="12">
        <f t="shared" si="13"/>
        <v>58.441558441558442</v>
      </c>
      <c r="F31" s="11">
        <f t="shared" ref="F31" si="49">SUM(F9,F20)</f>
        <v>366</v>
      </c>
      <c r="G31" s="12">
        <f t="shared" si="15"/>
        <v>59.22330097087378</v>
      </c>
      <c r="H31" s="11">
        <f t="shared" ref="H31" si="50">SUM(H9,H20)</f>
        <v>299</v>
      </c>
      <c r="I31" s="12">
        <f t="shared" si="17"/>
        <v>57.389635316698659</v>
      </c>
      <c r="J31" s="11">
        <f t="shared" ref="J31" si="51">SUM(J9,J20)</f>
        <v>224</v>
      </c>
      <c r="K31" s="12">
        <f t="shared" si="19"/>
        <v>59.574468085106382</v>
      </c>
      <c r="L31" s="11">
        <f t="shared" ref="L31:N31" si="52">SUM(L9,L20)</f>
        <v>234</v>
      </c>
      <c r="M31" s="12">
        <f t="shared" si="21"/>
        <v>56.25</v>
      </c>
      <c r="N31" s="11">
        <f t="shared" si="52"/>
        <v>247</v>
      </c>
      <c r="O31" s="12">
        <f t="shared" si="22"/>
        <v>50.203252032520332</v>
      </c>
    </row>
    <row r="32" spans="2:15" ht="17.25" customHeight="1" x14ac:dyDescent="0.15">
      <c r="C32" s="9" t="s">
        <v>15</v>
      </c>
      <c r="D32" s="11">
        <f t="shared" ref="D32" si="53">SUM(D10,D21)</f>
        <v>15</v>
      </c>
      <c r="E32" s="12">
        <f t="shared" si="13"/>
        <v>2.4350649350649354</v>
      </c>
      <c r="F32" s="11">
        <f t="shared" ref="F32" si="54">SUM(F10,F21)</f>
        <v>18</v>
      </c>
      <c r="G32" s="12">
        <f t="shared" si="15"/>
        <v>2.912621359223301</v>
      </c>
      <c r="H32" s="11">
        <f t="shared" ref="H32" si="55">SUM(H10,H21)</f>
        <v>12</v>
      </c>
      <c r="I32" s="12">
        <f t="shared" si="17"/>
        <v>2.3032629558541267</v>
      </c>
      <c r="J32" s="11">
        <f t="shared" ref="J32" si="56">SUM(J10,J21)</f>
        <v>13</v>
      </c>
      <c r="K32" s="12">
        <f t="shared" si="19"/>
        <v>3.4574468085106385</v>
      </c>
      <c r="L32" s="11">
        <f t="shared" ref="L32:N32" si="57">SUM(L10,L21)</f>
        <v>15</v>
      </c>
      <c r="M32" s="12">
        <f t="shared" si="21"/>
        <v>3.6057692307692304</v>
      </c>
      <c r="N32" s="11">
        <f t="shared" si="57"/>
        <v>8</v>
      </c>
      <c r="O32" s="12">
        <f t="shared" si="22"/>
        <v>1.6260162601626018</v>
      </c>
    </row>
    <row r="33" spans="2:15" ht="17.25" customHeight="1" x14ac:dyDescent="0.15">
      <c r="C33" s="9" t="s">
        <v>18</v>
      </c>
      <c r="D33" s="11">
        <f t="shared" ref="D33" si="58">SUM(D11,D22)</f>
        <v>33</v>
      </c>
      <c r="E33" s="12">
        <f t="shared" si="13"/>
        <v>5.3571428571428568</v>
      </c>
      <c r="F33" s="11">
        <f t="shared" ref="F33" si="59">SUM(F11,F22)</f>
        <v>28</v>
      </c>
      <c r="G33" s="12">
        <f t="shared" si="15"/>
        <v>4.5307443365695796</v>
      </c>
      <c r="H33" s="11">
        <f t="shared" ref="H33" si="60">SUM(H11,H22)</f>
        <v>29</v>
      </c>
      <c r="I33" s="12">
        <f t="shared" si="17"/>
        <v>5.5662188099808061</v>
      </c>
      <c r="J33" s="11">
        <f t="shared" ref="J33" si="61">SUM(J11,J22)</f>
        <v>9</v>
      </c>
      <c r="K33" s="12">
        <f t="shared" si="19"/>
        <v>2.3936170212765959</v>
      </c>
      <c r="L33" s="11">
        <f t="shared" ref="L33:N33" si="62">SUM(L11,L22)</f>
        <v>21</v>
      </c>
      <c r="M33" s="12">
        <f t="shared" si="21"/>
        <v>5.0480769230769234</v>
      </c>
      <c r="N33" s="11">
        <f t="shared" si="62"/>
        <v>40</v>
      </c>
      <c r="O33" s="12">
        <f t="shared" si="22"/>
        <v>8.1300813008130071</v>
      </c>
    </row>
    <row r="34" spans="2:15" ht="17.25" customHeight="1" x14ac:dyDescent="0.15">
      <c r="C34" s="9" t="s">
        <v>6</v>
      </c>
      <c r="D34" s="11">
        <f>SUM(D25:D33)</f>
        <v>616</v>
      </c>
      <c r="E34" s="12">
        <f>(D34/D$34)*100</f>
        <v>100</v>
      </c>
      <c r="F34" s="11">
        <f>SUM(F25:F33)</f>
        <v>618</v>
      </c>
      <c r="G34" s="12">
        <f>(F34/F$34)*100</f>
        <v>100</v>
      </c>
      <c r="H34" s="11">
        <f>SUM(H25:H33)</f>
        <v>521</v>
      </c>
      <c r="I34" s="12">
        <f>(H34/H$34)*100</f>
        <v>100</v>
      </c>
      <c r="J34" s="11">
        <f>SUM(J25:J33)</f>
        <v>376</v>
      </c>
      <c r="K34" s="12">
        <f>(J34/J$34)*100</f>
        <v>100</v>
      </c>
      <c r="L34" s="11">
        <f>SUM(L25:L33)</f>
        <v>416</v>
      </c>
      <c r="M34" s="12">
        <f>(L34/L$34)*100</f>
        <v>100</v>
      </c>
      <c r="N34" s="11">
        <f>SUM(N25:N33)</f>
        <v>492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7" orientation="portrait" r:id="rId1"/>
  <headerFooter>
    <oddHeader>&amp;L&amp;"Arial Narrow,Bold"&amp;16 NoSchool-Fall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BCF7-1814-48D5-8811-4CFE18308B8D}">
  <sheetPr>
    <tabColor theme="2" tint="-0.249977111117893"/>
    <pageSetUpPr fitToPage="1"/>
  </sheetPr>
  <dimension ref="A1:O36"/>
  <sheetViews>
    <sheetView topLeftCell="B1" zoomScale="110" zoomScaleNormal="110" workbookViewId="0">
      <selection activeCell="Q1" sqref="Q1:W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9" width="5.5" style="1" customWidth="1"/>
    <col min="10" max="10" width="5.6640625" style="1" customWidth="1"/>
    <col min="11" max="11" width="6.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" width="4.6640625" style="1" bestFit="1" customWidth="1"/>
    <col min="17" max="17" width="1.83203125" style="1" bestFit="1" customWidth="1"/>
    <col min="18" max="19" width="9.1640625" style="1"/>
    <col min="20" max="20" width="21.1640625" style="1" customWidth="1"/>
    <col min="21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4</v>
      </c>
      <c r="B3" s="1" t="s">
        <v>2</v>
      </c>
      <c r="C3" s="8" t="s">
        <v>24</v>
      </c>
      <c r="D3" s="11">
        <v>1</v>
      </c>
      <c r="E3" s="12">
        <f t="shared" ref="E3:E7" si="0">(D3/D$12)*100</f>
        <v>1.2195121951219512</v>
      </c>
      <c r="F3" s="11">
        <v>0</v>
      </c>
      <c r="G3" s="12">
        <f t="shared" ref="G3:G7" si="1">(F3/F$12)*100</f>
        <v>0</v>
      </c>
      <c r="H3" s="11">
        <v>1</v>
      </c>
      <c r="I3" s="12">
        <f t="shared" ref="I3:I7" si="2">(H3/H$12)*100</f>
        <v>1.9230769230769231</v>
      </c>
      <c r="J3" s="11">
        <v>0</v>
      </c>
      <c r="K3" s="12">
        <f t="shared" ref="K3:K7" si="3">(J3/J$12)*100</f>
        <v>0</v>
      </c>
      <c r="L3" s="11">
        <v>1</v>
      </c>
      <c r="M3" s="12">
        <f t="shared" ref="M3:M7" si="4">(L3/L$12)*100</f>
        <v>1.8181818181818181</v>
      </c>
      <c r="N3" s="11">
        <v>1</v>
      </c>
      <c r="O3" s="12">
        <f t="shared" ref="O3:O7" si="5">(N3/N$12)*100</f>
        <v>2</v>
      </c>
    </row>
    <row r="4" spans="1:15" ht="17.25" customHeight="1" x14ac:dyDescent="0.15">
      <c r="C4" s="9" t="s">
        <v>16</v>
      </c>
      <c r="D4" s="11">
        <v>8</v>
      </c>
      <c r="E4" s="12">
        <f t="shared" si="0"/>
        <v>9.7560975609756095</v>
      </c>
      <c r="F4" s="11">
        <v>6</v>
      </c>
      <c r="G4" s="12">
        <f t="shared" si="1"/>
        <v>9.375</v>
      </c>
      <c r="H4" s="11">
        <v>5</v>
      </c>
      <c r="I4" s="12">
        <f t="shared" si="2"/>
        <v>9.6153846153846168</v>
      </c>
      <c r="J4" s="11">
        <v>3</v>
      </c>
      <c r="K4" s="12">
        <f t="shared" si="3"/>
        <v>6.9767441860465116</v>
      </c>
      <c r="L4" s="11">
        <v>2</v>
      </c>
      <c r="M4" s="12">
        <f t="shared" si="4"/>
        <v>3.6363636363636362</v>
      </c>
      <c r="N4" s="11">
        <v>4</v>
      </c>
      <c r="O4" s="12">
        <f t="shared" si="5"/>
        <v>8</v>
      </c>
    </row>
    <row r="5" spans="1:15" ht="17.25" customHeight="1" x14ac:dyDescent="0.15">
      <c r="C5" s="9" t="s">
        <v>11</v>
      </c>
      <c r="D5" s="11">
        <v>0</v>
      </c>
      <c r="E5" s="12">
        <f t="shared" si="0"/>
        <v>0</v>
      </c>
      <c r="F5" s="11">
        <v>0</v>
      </c>
      <c r="G5" s="12">
        <f t="shared" si="1"/>
        <v>0</v>
      </c>
      <c r="H5" s="11">
        <v>0</v>
      </c>
      <c r="I5" s="12">
        <f t="shared" si="2"/>
        <v>0</v>
      </c>
      <c r="J5" s="11">
        <v>0</v>
      </c>
      <c r="K5" s="12">
        <f t="shared" si="3"/>
        <v>0</v>
      </c>
      <c r="L5" s="11">
        <v>0</v>
      </c>
      <c r="M5" s="12">
        <f t="shared" si="4"/>
        <v>0</v>
      </c>
      <c r="N5" s="11"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v>2</v>
      </c>
      <c r="E6" s="12">
        <f t="shared" si="0"/>
        <v>2.4390243902439024</v>
      </c>
      <c r="F6" s="11">
        <v>1</v>
      </c>
      <c r="G6" s="12">
        <f t="shared" si="1"/>
        <v>1.5625</v>
      </c>
      <c r="H6" s="11">
        <v>1</v>
      </c>
      <c r="I6" s="12">
        <f t="shared" si="2"/>
        <v>1.9230769230769231</v>
      </c>
      <c r="J6" s="11">
        <v>2</v>
      </c>
      <c r="K6" s="12">
        <f t="shared" si="3"/>
        <v>4.6511627906976747</v>
      </c>
      <c r="L6" s="11">
        <v>3</v>
      </c>
      <c r="M6" s="12">
        <f t="shared" si="4"/>
        <v>5.4545454545454541</v>
      </c>
      <c r="N6" s="11">
        <v>0</v>
      </c>
      <c r="O6" s="12">
        <f t="shared" si="5"/>
        <v>0</v>
      </c>
    </row>
    <row r="7" spans="1:15" ht="17.25" customHeight="1" x14ac:dyDescent="0.15">
      <c r="C7" s="9" t="s">
        <v>12</v>
      </c>
      <c r="D7" s="11">
        <v>9</v>
      </c>
      <c r="E7" s="12">
        <f t="shared" si="0"/>
        <v>10.975609756097562</v>
      </c>
      <c r="F7" s="11">
        <v>4</v>
      </c>
      <c r="G7" s="12">
        <f t="shared" si="1"/>
        <v>6.25</v>
      </c>
      <c r="H7" s="11">
        <v>3</v>
      </c>
      <c r="I7" s="12">
        <f t="shared" si="2"/>
        <v>5.7692307692307692</v>
      </c>
      <c r="J7" s="11">
        <v>0</v>
      </c>
      <c r="K7" s="12">
        <f t="shared" si="3"/>
        <v>0</v>
      </c>
      <c r="L7" s="11">
        <v>3</v>
      </c>
      <c r="M7" s="12">
        <f t="shared" si="4"/>
        <v>5.4545454545454541</v>
      </c>
      <c r="N7" s="11">
        <v>1</v>
      </c>
      <c r="O7" s="12">
        <f t="shared" si="5"/>
        <v>2</v>
      </c>
    </row>
    <row r="8" spans="1:15" ht="17.25" customHeight="1" x14ac:dyDescent="0.15">
      <c r="C8" s="9" t="s">
        <v>13</v>
      </c>
      <c r="D8" s="11">
        <v>0</v>
      </c>
      <c r="E8" s="12">
        <f>(D8/D$12)*100</f>
        <v>0</v>
      </c>
      <c r="F8" s="11">
        <v>0</v>
      </c>
      <c r="G8" s="12">
        <f>(F8/F$12)*100</f>
        <v>0</v>
      </c>
      <c r="H8" s="11">
        <v>0</v>
      </c>
      <c r="I8" s="12">
        <f>(H8/H$12)*100</f>
        <v>0</v>
      </c>
      <c r="J8" s="11">
        <v>0</v>
      </c>
      <c r="K8" s="12">
        <f>(J8/J$12)*100</f>
        <v>0</v>
      </c>
      <c r="L8" s="11">
        <v>0</v>
      </c>
      <c r="M8" s="12">
        <f>(L8/L$12)*100</f>
        <v>0</v>
      </c>
      <c r="N8" s="11">
        <v>0</v>
      </c>
      <c r="O8" s="12">
        <f>(N8/N$12)*100</f>
        <v>0</v>
      </c>
    </row>
    <row r="9" spans="1:15" ht="17.25" customHeight="1" x14ac:dyDescent="0.15">
      <c r="C9" s="9" t="s">
        <v>14</v>
      </c>
      <c r="D9" s="11">
        <v>56</v>
      </c>
      <c r="E9" s="12">
        <f t="shared" ref="E9" si="6">(D9/D$12)*100</f>
        <v>68.292682926829272</v>
      </c>
      <c r="F9" s="11">
        <v>44</v>
      </c>
      <c r="G9" s="12">
        <f t="shared" ref="G9" si="7">(F9/F$12)*100</f>
        <v>68.75</v>
      </c>
      <c r="H9" s="11">
        <v>37</v>
      </c>
      <c r="I9" s="12">
        <f t="shared" ref="I9" si="8">(H9/H$12)*100</f>
        <v>71.15384615384616</v>
      </c>
      <c r="J9" s="11">
        <v>32</v>
      </c>
      <c r="K9" s="12">
        <f t="shared" ref="K9" si="9">(J9/J$12)*100</f>
        <v>74.418604651162795</v>
      </c>
      <c r="L9" s="11">
        <v>35</v>
      </c>
      <c r="M9" s="12">
        <f t="shared" ref="M9" si="10">(L9/L$12)*100</f>
        <v>63.636363636363633</v>
      </c>
      <c r="N9" s="11">
        <v>25</v>
      </c>
      <c r="O9" s="12">
        <f t="shared" ref="O9" si="11">(N9/N$12)*100</f>
        <v>50</v>
      </c>
    </row>
    <row r="10" spans="1:15" ht="17.25" customHeight="1" x14ac:dyDescent="0.15">
      <c r="C10" s="9" t="s">
        <v>15</v>
      </c>
      <c r="D10" s="11">
        <v>1</v>
      </c>
      <c r="E10" s="12">
        <f>(D10/D$12)*100</f>
        <v>1.2195121951219512</v>
      </c>
      <c r="F10" s="11">
        <v>2</v>
      </c>
      <c r="G10" s="12">
        <f>(F10/F$12)*100</f>
        <v>3.125</v>
      </c>
      <c r="H10" s="11">
        <v>0</v>
      </c>
      <c r="I10" s="12">
        <f>(H10/H$12)*100</f>
        <v>0</v>
      </c>
      <c r="J10" s="11">
        <v>0</v>
      </c>
      <c r="K10" s="12">
        <f>(J10/J$12)*100</f>
        <v>0</v>
      </c>
      <c r="L10" s="11">
        <v>0</v>
      </c>
      <c r="M10" s="12">
        <f>(L10/L$12)*100</f>
        <v>0</v>
      </c>
      <c r="N10" s="11">
        <v>0</v>
      </c>
      <c r="O10" s="12">
        <f>(N10/N$12)*100</f>
        <v>0</v>
      </c>
    </row>
    <row r="11" spans="1:15" ht="17.25" customHeight="1" x14ac:dyDescent="0.15">
      <c r="C11" s="9" t="s">
        <v>18</v>
      </c>
      <c r="D11" s="11">
        <v>5</v>
      </c>
      <c r="E11" s="12">
        <f t="shared" ref="E11" si="12">(D11/D$12)*100</f>
        <v>6.0975609756097562</v>
      </c>
      <c r="F11" s="11">
        <v>7</v>
      </c>
      <c r="G11" s="12">
        <f t="shared" ref="G11" si="13">(F11/F$12)*100</f>
        <v>10.9375</v>
      </c>
      <c r="H11" s="11">
        <v>5</v>
      </c>
      <c r="I11" s="12">
        <f t="shared" ref="I11" si="14">(H11/H$12)*100</f>
        <v>9.6153846153846168</v>
      </c>
      <c r="J11" s="11">
        <v>6</v>
      </c>
      <c r="K11" s="12">
        <f t="shared" ref="K11" si="15">(J11/J$12)*100</f>
        <v>13.953488372093023</v>
      </c>
      <c r="L11" s="11">
        <v>11</v>
      </c>
      <c r="M11" s="12">
        <f t="shared" ref="M11" si="16">(L11/L$12)*100</f>
        <v>20</v>
      </c>
      <c r="N11" s="11">
        <v>19</v>
      </c>
      <c r="O11" s="12">
        <f t="shared" ref="O11" si="17">(N11/N$12)*100</f>
        <v>38</v>
      </c>
    </row>
    <row r="12" spans="1:15" ht="17.25" customHeight="1" x14ac:dyDescent="0.15">
      <c r="C12" s="9" t="s">
        <v>6</v>
      </c>
      <c r="D12" s="11">
        <f>SUM(D3:D11)</f>
        <v>82</v>
      </c>
      <c r="E12" s="12">
        <f>(D12/D$12)*100</f>
        <v>100</v>
      </c>
      <c r="F12" s="11">
        <f>SUM(F3:F11)</f>
        <v>64</v>
      </c>
      <c r="G12" s="12">
        <f>(F12/F$12)*100</f>
        <v>100</v>
      </c>
      <c r="H12" s="11">
        <f>SUM(H3:H11)</f>
        <v>52</v>
      </c>
      <c r="I12" s="12">
        <f>(H12/H$12)*100</f>
        <v>100</v>
      </c>
      <c r="J12" s="11">
        <f>SUM(J3:J11)</f>
        <v>43</v>
      </c>
      <c r="K12" s="12">
        <f>(J12/J$12)*100</f>
        <v>100</v>
      </c>
      <c r="L12" s="11">
        <f>SUM(L3:L11)</f>
        <v>55</v>
      </c>
      <c r="M12" s="12">
        <f>(L12/L$12)*100</f>
        <v>100</v>
      </c>
      <c r="N12" s="11">
        <f>SUM(N3:N11)</f>
        <v>50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3</v>
      </c>
      <c r="E14" s="15">
        <f t="shared" ref="E14:E23" si="18">(D14/D$23)*100</f>
        <v>3.75</v>
      </c>
      <c r="F14" s="14">
        <v>1</v>
      </c>
      <c r="G14" s="15">
        <f t="shared" ref="G14:G23" si="19">(F14/F$23)*100</f>
        <v>1.3513513513513513</v>
      </c>
      <c r="H14" s="14">
        <v>0</v>
      </c>
      <c r="I14" s="15">
        <f t="shared" ref="I14:I23" si="20">(H14/H$23)*100</f>
        <v>0</v>
      </c>
      <c r="J14" s="14">
        <v>2</v>
      </c>
      <c r="K14" s="15">
        <f t="shared" ref="K14:K23" si="21">(J14/J$23)*100</f>
        <v>5.1282051282051277</v>
      </c>
      <c r="L14" s="14">
        <v>0</v>
      </c>
      <c r="M14" s="15">
        <f t="shared" ref="M14:M23" si="22">(L14/L$23)*100</f>
        <v>0</v>
      </c>
      <c r="N14" s="14">
        <v>0</v>
      </c>
      <c r="O14" s="15">
        <f t="shared" ref="O14:O23" si="23">(N14/N$23)*100</f>
        <v>0</v>
      </c>
    </row>
    <row r="15" spans="1:15" ht="17.25" customHeight="1" x14ac:dyDescent="0.15">
      <c r="C15" s="9" t="s">
        <v>16</v>
      </c>
      <c r="D15" s="11">
        <v>9</v>
      </c>
      <c r="E15" s="12">
        <f t="shared" si="18"/>
        <v>11.25</v>
      </c>
      <c r="F15" s="11">
        <v>5</v>
      </c>
      <c r="G15" s="12">
        <f t="shared" si="19"/>
        <v>6.756756756756757</v>
      </c>
      <c r="H15" s="11">
        <v>7</v>
      </c>
      <c r="I15" s="12">
        <f t="shared" si="20"/>
        <v>9.8591549295774641</v>
      </c>
      <c r="J15" s="11">
        <v>4</v>
      </c>
      <c r="K15" s="12">
        <f t="shared" si="21"/>
        <v>10.256410256410255</v>
      </c>
      <c r="L15" s="11">
        <v>8</v>
      </c>
      <c r="M15" s="12">
        <f t="shared" si="22"/>
        <v>16.326530612244898</v>
      </c>
      <c r="N15" s="11">
        <v>6</v>
      </c>
      <c r="O15" s="12">
        <f t="shared" si="23"/>
        <v>11.538461538461538</v>
      </c>
    </row>
    <row r="16" spans="1:15" ht="17.25" customHeight="1" x14ac:dyDescent="0.15">
      <c r="C16" s="9" t="s">
        <v>11</v>
      </c>
      <c r="D16" s="11">
        <v>0</v>
      </c>
      <c r="E16" s="12">
        <f t="shared" si="18"/>
        <v>0</v>
      </c>
      <c r="F16" s="11">
        <v>0</v>
      </c>
      <c r="G16" s="12">
        <f t="shared" si="19"/>
        <v>0</v>
      </c>
      <c r="H16" s="11">
        <v>0</v>
      </c>
      <c r="I16" s="12">
        <f t="shared" si="20"/>
        <v>0</v>
      </c>
      <c r="J16" s="11">
        <v>1</v>
      </c>
      <c r="K16" s="12">
        <f t="shared" si="21"/>
        <v>2.5641025641025639</v>
      </c>
      <c r="L16" s="11">
        <v>1</v>
      </c>
      <c r="M16" s="12">
        <f t="shared" si="22"/>
        <v>2.0408163265306123</v>
      </c>
      <c r="N16" s="11">
        <v>0</v>
      </c>
      <c r="O16" s="12">
        <f t="shared" si="23"/>
        <v>0</v>
      </c>
    </row>
    <row r="17" spans="2:15" ht="17.25" customHeight="1" x14ac:dyDescent="0.15">
      <c r="C17" s="9" t="s">
        <v>17</v>
      </c>
      <c r="D17" s="11">
        <v>1</v>
      </c>
      <c r="E17" s="12">
        <f t="shared" si="18"/>
        <v>1.25</v>
      </c>
      <c r="F17" s="11">
        <v>3</v>
      </c>
      <c r="G17" s="12">
        <f t="shared" si="19"/>
        <v>4.0540540540540544</v>
      </c>
      <c r="H17" s="11">
        <v>1</v>
      </c>
      <c r="I17" s="12">
        <f t="shared" si="20"/>
        <v>1.4084507042253522</v>
      </c>
      <c r="J17" s="11">
        <v>1</v>
      </c>
      <c r="K17" s="12">
        <f t="shared" si="21"/>
        <v>2.5641025641025639</v>
      </c>
      <c r="L17" s="11">
        <v>3</v>
      </c>
      <c r="M17" s="12">
        <f t="shared" si="22"/>
        <v>6.1224489795918364</v>
      </c>
      <c r="N17" s="11">
        <v>2</v>
      </c>
      <c r="O17" s="12">
        <f t="shared" si="23"/>
        <v>3.8461538461538463</v>
      </c>
    </row>
    <row r="18" spans="2:15" ht="17.25" customHeight="1" x14ac:dyDescent="0.15">
      <c r="C18" s="9" t="s">
        <v>12</v>
      </c>
      <c r="D18" s="11">
        <v>5</v>
      </c>
      <c r="E18" s="12">
        <f t="shared" si="18"/>
        <v>6.25</v>
      </c>
      <c r="F18" s="11">
        <v>6</v>
      </c>
      <c r="G18" s="12">
        <f t="shared" si="19"/>
        <v>8.1081081081081088</v>
      </c>
      <c r="H18" s="11">
        <v>3</v>
      </c>
      <c r="I18" s="12">
        <f t="shared" si="20"/>
        <v>4.225352112676056</v>
      </c>
      <c r="J18" s="11">
        <v>5</v>
      </c>
      <c r="K18" s="12">
        <f t="shared" si="21"/>
        <v>12.820512820512819</v>
      </c>
      <c r="L18" s="11">
        <v>4</v>
      </c>
      <c r="M18" s="12">
        <f t="shared" si="22"/>
        <v>8.1632653061224492</v>
      </c>
      <c r="N18" s="11">
        <v>6</v>
      </c>
      <c r="O18" s="12">
        <f t="shared" si="23"/>
        <v>11.538461538461538</v>
      </c>
    </row>
    <row r="19" spans="2:15" ht="17.25" customHeight="1" x14ac:dyDescent="0.15">
      <c r="C19" s="9" t="s">
        <v>13</v>
      </c>
      <c r="D19" s="11">
        <v>0</v>
      </c>
      <c r="E19" s="12">
        <f t="shared" si="18"/>
        <v>0</v>
      </c>
      <c r="F19" s="11">
        <v>0</v>
      </c>
      <c r="G19" s="12">
        <f t="shared" si="19"/>
        <v>0</v>
      </c>
      <c r="H19" s="11">
        <v>0</v>
      </c>
      <c r="I19" s="12">
        <f t="shared" si="20"/>
        <v>0</v>
      </c>
      <c r="J19" s="11">
        <v>0</v>
      </c>
      <c r="K19" s="12">
        <f t="shared" si="21"/>
        <v>0</v>
      </c>
      <c r="L19" s="11">
        <v>0</v>
      </c>
      <c r="M19" s="12">
        <f t="shared" si="22"/>
        <v>0</v>
      </c>
      <c r="N19" s="11">
        <v>0</v>
      </c>
      <c r="O19" s="12">
        <f t="shared" si="23"/>
        <v>0</v>
      </c>
    </row>
    <row r="20" spans="2:15" ht="17.25" customHeight="1" x14ac:dyDescent="0.15">
      <c r="C20" s="9" t="s">
        <v>14</v>
      </c>
      <c r="D20" s="11">
        <v>51</v>
      </c>
      <c r="E20" s="12">
        <f t="shared" si="18"/>
        <v>63.749999999999993</v>
      </c>
      <c r="F20" s="11">
        <v>51</v>
      </c>
      <c r="G20" s="12">
        <f t="shared" si="19"/>
        <v>68.918918918918919</v>
      </c>
      <c r="H20" s="11">
        <v>52</v>
      </c>
      <c r="I20" s="12">
        <f t="shared" si="20"/>
        <v>73.239436619718319</v>
      </c>
      <c r="J20" s="11">
        <v>19</v>
      </c>
      <c r="K20" s="12">
        <f t="shared" si="21"/>
        <v>48.717948717948715</v>
      </c>
      <c r="L20" s="11">
        <v>32</v>
      </c>
      <c r="M20" s="12">
        <f t="shared" si="22"/>
        <v>65.306122448979593</v>
      </c>
      <c r="N20" s="11">
        <v>26</v>
      </c>
      <c r="O20" s="12">
        <f t="shared" si="23"/>
        <v>50</v>
      </c>
    </row>
    <row r="21" spans="2:15" ht="17.25" customHeight="1" x14ac:dyDescent="0.15">
      <c r="C21" s="9" t="s">
        <v>15</v>
      </c>
      <c r="D21" s="11">
        <v>0</v>
      </c>
      <c r="E21" s="12">
        <f t="shared" si="18"/>
        <v>0</v>
      </c>
      <c r="F21" s="11">
        <v>0</v>
      </c>
      <c r="G21" s="12">
        <f t="shared" si="19"/>
        <v>0</v>
      </c>
      <c r="H21" s="11">
        <v>0</v>
      </c>
      <c r="I21" s="12">
        <f t="shared" si="20"/>
        <v>0</v>
      </c>
      <c r="J21" s="11">
        <v>0</v>
      </c>
      <c r="K21" s="12">
        <f t="shared" si="21"/>
        <v>0</v>
      </c>
      <c r="L21" s="11">
        <v>0</v>
      </c>
      <c r="M21" s="12">
        <f t="shared" si="22"/>
        <v>0</v>
      </c>
      <c r="N21" s="11">
        <v>1</v>
      </c>
      <c r="O21" s="12">
        <f t="shared" si="23"/>
        <v>1.9230769230769231</v>
      </c>
    </row>
    <row r="22" spans="2:15" ht="17.25" customHeight="1" x14ac:dyDescent="0.15">
      <c r="C22" s="9" t="s">
        <v>18</v>
      </c>
      <c r="D22" s="11">
        <v>11</v>
      </c>
      <c r="E22" s="12">
        <f t="shared" si="18"/>
        <v>13.750000000000002</v>
      </c>
      <c r="F22" s="11">
        <v>8</v>
      </c>
      <c r="G22" s="12">
        <f t="shared" si="19"/>
        <v>10.810810810810811</v>
      </c>
      <c r="H22" s="11">
        <v>8</v>
      </c>
      <c r="I22" s="12">
        <f t="shared" si="20"/>
        <v>11.267605633802818</v>
      </c>
      <c r="J22" s="11">
        <v>7</v>
      </c>
      <c r="K22" s="12">
        <f t="shared" si="21"/>
        <v>17.948717948717949</v>
      </c>
      <c r="L22" s="11">
        <v>1</v>
      </c>
      <c r="M22" s="12">
        <f t="shared" si="22"/>
        <v>2.0408163265306123</v>
      </c>
      <c r="N22" s="11">
        <v>11</v>
      </c>
      <c r="O22" s="12">
        <f t="shared" si="23"/>
        <v>21.153846153846153</v>
      </c>
    </row>
    <row r="23" spans="2:15" ht="17.25" customHeight="1" x14ac:dyDescent="0.15">
      <c r="C23" s="9" t="s">
        <v>6</v>
      </c>
      <c r="D23" s="11">
        <f>SUM(D14:D22)</f>
        <v>80</v>
      </c>
      <c r="E23" s="12">
        <f t="shared" si="18"/>
        <v>100</v>
      </c>
      <c r="F23" s="11">
        <f>SUM(F14:F22)</f>
        <v>74</v>
      </c>
      <c r="G23" s="12">
        <f t="shared" si="19"/>
        <v>100</v>
      </c>
      <c r="H23" s="11">
        <f>SUM(H14:H22)</f>
        <v>71</v>
      </c>
      <c r="I23" s="12">
        <f t="shared" si="20"/>
        <v>100</v>
      </c>
      <c r="J23" s="11">
        <f>SUM(J14:J22)</f>
        <v>39</v>
      </c>
      <c r="K23" s="12">
        <f t="shared" si="21"/>
        <v>100</v>
      </c>
      <c r="L23" s="11">
        <f>SUM(L14:L22)</f>
        <v>49</v>
      </c>
      <c r="M23" s="12">
        <f t="shared" si="22"/>
        <v>100</v>
      </c>
      <c r="N23" s="11">
        <f>SUM(N14:N22)</f>
        <v>52</v>
      </c>
      <c r="O23" s="12">
        <f t="shared" si="23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24">SUM(D3,D14)</f>
        <v>4</v>
      </c>
      <c r="E25" s="15">
        <f t="shared" ref="E25:E33" si="25">(D25/D$34)*100</f>
        <v>2.4691358024691357</v>
      </c>
      <c r="F25" s="14">
        <f t="shared" ref="F25" si="26">SUM(F3,F14)</f>
        <v>1</v>
      </c>
      <c r="G25" s="15">
        <f t="shared" ref="G25:G33" si="27">(F25/F$34)*100</f>
        <v>0.72463768115942029</v>
      </c>
      <c r="H25" s="14">
        <f t="shared" ref="H25" si="28">SUM(H3,H14)</f>
        <v>1</v>
      </c>
      <c r="I25" s="15">
        <f t="shared" ref="I25:I33" si="29">(H25/H$34)*100</f>
        <v>0.81300813008130091</v>
      </c>
      <c r="J25" s="14">
        <f t="shared" ref="J25" si="30">SUM(J3,J14)</f>
        <v>2</v>
      </c>
      <c r="K25" s="15">
        <f t="shared" ref="K25:K33" si="31">(J25/J$34)*100</f>
        <v>2.4390243902439024</v>
      </c>
      <c r="L25" s="14">
        <f t="shared" ref="L25:N25" si="32">SUM(L3,L14)</f>
        <v>1</v>
      </c>
      <c r="M25" s="15">
        <f t="shared" ref="M25:M33" si="33">(L25/L$34)*100</f>
        <v>0.96153846153846156</v>
      </c>
      <c r="N25" s="14">
        <f t="shared" si="32"/>
        <v>1</v>
      </c>
      <c r="O25" s="15">
        <f t="shared" ref="O25:O33" si="34">(N25/N$34)*100</f>
        <v>0.98039215686274506</v>
      </c>
    </row>
    <row r="26" spans="2:15" ht="17.25" customHeight="1" x14ac:dyDescent="0.15">
      <c r="C26" s="9" t="s">
        <v>16</v>
      </c>
      <c r="D26" s="11">
        <f t="shared" ref="D26" si="35">SUM(D4,D15)</f>
        <v>17</v>
      </c>
      <c r="E26" s="12">
        <f t="shared" si="25"/>
        <v>10.493827160493826</v>
      </c>
      <c r="F26" s="11">
        <f t="shared" ref="F26" si="36">SUM(F4,F15)</f>
        <v>11</v>
      </c>
      <c r="G26" s="12">
        <f t="shared" si="27"/>
        <v>7.9710144927536222</v>
      </c>
      <c r="H26" s="11">
        <f t="shared" ref="H26" si="37">SUM(H4,H15)</f>
        <v>12</v>
      </c>
      <c r="I26" s="12">
        <f t="shared" si="29"/>
        <v>9.7560975609756095</v>
      </c>
      <c r="J26" s="11">
        <f t="shared" ref="J26" si="38">SUM(J4,J15)</f>
        <v>7</v>
      </c>
      <c r="K26" s="12">
        <f t="shared" si="31"/>
        <v>8.536585365853659</v>
      </c>
      <c r="L26" s="11">
        <f t="shared" ref="L26:N26" si="39">SUM(L4,L15)</f>
        <v>10</v>
      </c>
      <c r="M26" s="12">
        <f t="shared" si="33"/>
        <v>9.6153846153846168</v>
      </c>
      <c r="N26" s="11">
        <f t="shared" si="39"/>
        <v>10</v>
      </c>
      <c r="O26" s="12">
        <f t="shared" si="34"/>
        <v>9.8039215686274517</v>
      </c>
    </row>
    <row r="27" spans="2:15" ht="17.25" customHeight="1" x14ac:dyDescent="0.15">
      <c r="C27" s="9" t="s">
        <v>11</v>
      </c>
      <c r="D27" s="11">
        <f t="shared" ref="D27" si="40">SUM(D5,D16)</f>
        <v>0</v>
      </c>
      <c r="E27" s="12">
        <f t="shared" si="25"/>
        <v>0</v>
      </c>
      <c r="F27" s="11">
        <f t="shared" ref="F27" si="41">SUM(F5,F16)</f>
        <v>0</v>
      </c>
      <c r="G27" s="12">
        <f t="shared" si="27"/>
        <v>0</v>
      </c>
      <c r="H27" s="11">
        <f t="shared" ref="H27" si="42">SUM(H5,H16)</f>
        <v>0</v>
      </c>
      <c r="I27" s="12">
        <f t="shared" si="29"/>
        <v>0</v>
      </c>
      <c r="J27" s="11">
        <f t="shared" ref="J27" si="43">SUM(J5,J16)</f>
        <v>1</v>
      </c>
      <c r="K27" s="12">
        <f t="shared" si="31"/>
        <v>1.2195121951219512</v>
      </c>
      <c r="L27" s="11">
        <f t="shared" ref="L27:N27" si="44">SUM(L5,L16)</f>
        <v>1</v>
      </c>
      <c r="M27" s="12">
        <f t="shared" si="33"/>
        <v>0.96153846153846156</v>
      </c>
      <c r="N27" s="11">
        <f t="shared" si="44"/>
        <v>0</v>
      </c>
      <c r="O27" s="12">
        <f t="shared" si="34"/>
        <v>0</v>
      </c>
    </row>
    <row r="28" spans="2:15" ht="17.25" customHeight="1" x14ac:dyDescent="0.15">
      <c r="C28" s="9" t="s">
        <v>17</v>
      </c>
      <c r="D28" s="11">
        <f t="shared" ref="D28" si="45">SUM(D6,D17)</f>
        <v>3</v>
      </c>
      <c r="E28" s="12">
        <f t="shared" si="25"/>
        <v>1.8518518518518516</v>
      </c>
      <c r="F28" s="11">
        <f t="shared" ref="F28" si="46">SUM(F6,F17)</f>
        <v>4</v>
      </c>
      <c r="G28" s="12">
        <f t="shared" si="27"/>
        <v>2.8985507246376812</v>
      </c>
      <c r="H28" s="11">
        <f t="shared" ref="H28" si="47">SUM(H6,H17)</f>
        <v>2</v>
      </c>
      <c r="I28" s="12">
        <f t="shared" si="29"/>
        <v>1.6260162601626018</v>
      </c>
      <c r="J28" s="11">
        <f t="shared" ref="J28" si="48">SUM(J6,J17)</f>
        <v>3</v>
      </c>
      <c r="K28" s="12">
        <f t="shared" si="31"/>
        <v>3.6585365853658534</v>
      </c>
      <c r="L28" s="11">
        <f t="shared" ref="L28:N28" si="49">SUM(L6,L17)</f>
        <v>6</v>
      </c>
      <c r="M28" s="12">
        <f t="shared" si="33"/>
        <v>5.7692307692307692</v>
      </c>
      <c r="N28" s="11">
        <f t="shared" si="49"/>
        <v>2</v>
      </c>
      <c r="O28" s="12">
        <f t="shared" si="34"/>
        <v>1.9607843137254901</v>
      </c>
    </row>
    <row r="29" spans="2:15" ht="17.25" customHeight="1" x14ac:dyDescent="0.15">
      <c r="C29" s="9" t="s">
        <v>12</v>
      </c>
      <c r="D29" s="11">
        <f t="shared" ref="D29" si="50">SUM(D7,D18)</f>
        <v>14</v>
      </c>
      <c r="E29" s="12">
        <f t="shared" si="25"/>
        <v>8.6419753086419746</v>
      </c>
      <c r="F29" s="11">
        <f t="shared" ref="F29" si="51">SUM(F7,F18)</f>
        <v>10</v>
      </c>
      <c r="G29" s="12">
        <f t="shared" si="27"/>
        <v>7.2463768115942031</v>
      </c>
      <c r="H29" s="11">
        <f t="shared" ref="H29" si="52">SUM(H7,H18)</f>
        <v>6</v>
      </c>
      <c r="I29" s="12">
        <f t="shared" si="29"/>
        <v>4.8780487804878048</v>
      </c>
      <c r="J29" s="11">
        <f t="shared" ref="J29" si="53">SUM(J7,J18)</f>
        <v>5</v>
      </c>
      <c r="K29" s="12">
        <f t="shared" si="31"/>
        <v>6.0975609756097562</v>
      </c>
      <c r="L29" s="11">
        <f t="shared" ref="L29:N29" si="54">SUM(L7,L18)</f>
        <v>7</v>
      </c>
      <c r="M29" s="12">
        <f t="shared" si="33"/>
        <v>6.7307692307692308</v>
      </c>
      <c r="N29" s="11">
        <f t="shared" si="54"/>
        <v>7</v>
      </c>
      <c r="O29" s="12">
        <f t="shared" si="34"/>
        <v>6.8627450980392162</v>
      </c>
    </row>
    <row r="30" spans="2:15" ht="17.25" customHeight="1" x14ac:dyDescent="0.15">
      <c r="C30" s="9" t="s">
        <v>13</v>
      </c>
      <c r="D30" s="11">
        <f>SUM(D8,D19)</f>
        <v>0</v>
      </c>
      <c r="E30" s="12">
        <f t="shared" si="25"/>
        <v>0</v>
      </c>
      <c r="F30" s="11">
        <f>SUM(F8,F19)</f>
        <v>0</v>
      </c>
      <c r="G30" s="12">
        <f t="shared" si="27"/>
        <v>0</v>
      </c>
      <c r="H30" s="11">
        <f>SUM(H8,H19)</f>
        <v>0</v>
      </c>
      <c r="I30" s="12">
        <f t="shared" si="29"/>
        <v>0</v>
      </c>
      <c r="J30" s="11">
        <f>SUM(J8,J19)</f>
        <v>0</v>
      </c>
      <c r="K30" s="12">
        <f t="shared" si="31"/>
        <v>0</v>
      </c>
      <c r="L30" s="11">
        <f>SUM(L8,L19)</f>
        <v>0</v>
      </c>
      <c r="M30" s="12">
        <f t="shared" si="33"/>
        <v>0</v>
      </c>
      <c r="N30" s="11">
        <f>SUM(N8,N19)</f>
        <v>0</v>
      </c>
      <c r="O30" s="12">
        <f t="shared" si="34"/>
        <v>0</v>
      </c>
    </row>
    <row r="31" spans="2:15" ht="17.25" customHeight="1" x14ac:dyDescent="0.15">
      <c r="C31" s="9" t="s">
        <v>14</v>
      </c>
      <c r="D31" s="11">
        <f t="shared" ref="D31" si="55">SUM(D9,D20)</f>
        <v>107</v>
      </c>
      <c r="E31" s="12">
        <f t="shared" si="25"/>
        <v>66.049382716049394</v>
      </c>
      <c r="F31" s="11">
        <f t="shared" ref="F31" si="56">SUM(F9,F20)</f>
        <v>95</v>
      </c>
      <c r="G31" s="12">
        <f t="shared" si="27"/>
        <v>68.840579710144922</v>
      </c>
      <c r="H31" s="11">
        <f t="shared" ref="H31" si="57">SUM(H9,H20)</f>
        <v>89</v>
      </c>
      <c r="I31" s="12">
        <f t="shared" si="29"/>
        <v>72.357723577235774</v>
      </c>
      <c r="J31" s="11">
        <f t="shared" ref="J31" si="58">SUM(J9,J20)</f>
        <v>51</v>
      </c>
      <c r="K31" s="12">
        <f t="shared" si="31"/>
        <v>62.195121951219512</v>
      </c>
      <c r="L31" s="11">
        <f t="shared" ref="L31:N31" si="59">SUM(L9,L20)</f>
        <v>67</v>
      </c>
      <c r="M31" s="12">
        <f t="shared" si="33"/>
        <v>64.423076923076934</v>
      </c>
      <c r="N31" s="11">
        <f t="shared" si="59"/>
        <v>51</v>
      </c>
      <c r="O31" s="12">
        <f t="shared" si="34"/>
        <v>50</v>
      </c>
    </row>
    <row r="32" spans="2:15" ht="17.25" customHeight="1" x14ac:dyDescent="0.15">
      <c r="C32" s="9" t="s">
        <v>15</v>
      </c>
      <c r="D32" s="11">
        <f>SUM(D10,D21)</f>
        <v>1</v>
      </c>
      <c r="E32" s="12">
        <f t="shared" si="25"/>
        <v>0.61728395061728392</v>
      </c>
      <c r="F32" s="11">
        <f>SUM(F10,F21)</f>
        <v>2</v>
      </c>
      <c r="G32" s="12">
        <f t="shared" si="27"/>
        <v>1.4492753623188406</v>
      </c>
      <c r="H32" s="11">
        <f>SUM(H10,H21)</f>
        <v>0</v>
      </c>
      <c r="I32" s="12">
        <f t="shared" si="29"/>
        <v>0</v>
      </c>
      <c r="J32" s="11">
        <f>SUM(J10,J21)</f>
        <v>0</v>
      </c>
      <c r="K32" s="12">
        <f t="shared" si="31"/>
        <v>0</v>
      </c>
      <c r="L32" s="11">
        <f>SUM(L10,L21)</f>
        <v>0</v>
      </c>
      <c r="M32" s="12">
        <f t="shared" si="33"/>
        <v>0</v>
      </c>
      <c r="N32" s="11">
        <f>SUM(N10,N21)</f>
        <v>1</v>
      </c>
      <c r="O32" s="12">
        <f t="shared" si="34"/>
        <v>0.98039215686274506</v>
      </c>
    </row>
    <row r="33" spans="2:15" ht="17.25" customHeight="1" x14ac:dyDescent="0.15">
      <c r="C33" s="9" t="s">
        <v>18</v>
      </c>
      <c r="D33" s="11">
        <f t="shared" ref="D33" si="60">SUM(D11,D22)</f>
        <v>16</v>
      </c>
      <c r="E33" s="12">
        <f t="shared" si="25"/>
        <v>9.8765432098765427</v>
      </c>
      <c r="F33" s="11">
        <f t="shared" ref="F33" si="61">SUM(F11,F22)</f>
        <v>15</v>
      </c>
      <c r="G33" s="12">
        <f t="shared" si="27"/>
        <v>10.869565217391305</v>
      </c>
      <c r="H33" s="11">
        <f t="shared" ref="H33" si="62">SUM(H11,H22)</f>
        <v>13</v>
      </c>
      <c r="I33" s="12">
        <f t="shared" si="29"/>
        <v>10.569105691056912</v>
      </c>
      <c r="J33" s="11">
        <f t="shared" ref="J33" si="63">SUM(J11,J22)</f>
        <v>13</v>
      </c>
      <c r="K33" s="12">
        <f t="shared" si="31"/>
        <v>15.853658536585366</v>
      </c>
      <c r="L33" s="11">
        <f t="shared" ref="L33:N33" si="64">SUM(L11,L22)</f>
        <v>12</v>
      </c>
      <c r="M33" s="12">
        <f t="shared" si="33"/>
        <v>11.538461538461538</v>
      </c>
      <c r="N33" s="11">
        <f t="shared" si="64"/>
        <v>30</v>
      </c>
      <c r="O33" s="12">
        <f t="shared" si="34"/>
        <v>29.411764705882355</v>
      </c>
    </row>
    <row r="34" spans="2:15" ht="17.25" customHeight="1" x14ac:dyDescent="0.15">
      <c r="C34" s="9" t="s">
        <v>6</v>
      </c>
      <c r="D34" s="11">
        <f>SUM(D25:D33)</f>
        <v>162</v>
      </c>
      <c r="E34" s="12">
        <f>(D34/D$34)*100</f>
        <v>100</v>
      </c>
      <c r="F34" s="11">
        <f>SUM(F25:F33)</f>
        <v>138</v>
      </c>
      <c r="G34" s="12">
        <f>(F34/F$34)*100</f>
        <v>100</v>
      </c>
      <c r="H34" s="11">
        <f>SUM(H25:H33)</f>
        <v>123</v>
      </c>
      <c r="I34" s="12">
        <f>(H34/H$34)*100</f>
        <v>100</v>
      </c>
      <c r="J34" s="11">
        <f>SUM(J25:J33)</f>
        <v>82</v>
      </c>
      <c r="K34" s="12">
        <f>(J34/J$34)*100</f>
        <v>100</v>
      </c>
      <c r="L34" s="11">
        <f>SUM(L25:L33)</f>
        <v>104</v>
      </c>
      <c r="M34" s="12">
        <f>(L34/L$34)*100</f>
        <v>100</v>
      </c>
      <c r="N34" s="11">
        <f>SUM(N25:N33)</f>
        <v>102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8" orientation="portrait" r:id="rId1"/>
  <headerFooter>
    <oddHeader>&amp;L&amp;"Arial Narrow,Bold"&amp;16No School-Fall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DD0F-770B-497C-8EF9-27DF49CEF7D3}">
  <sheetPr>
    <tabColor rgb="FFFF0000"/>
    <pageSetUpPr fitToPage="1"/>
  </sheetPr>
  <dimension ref="A1:O36"/>
  <sheetViews>
    <sheetView topLeftCell="B22" zoomScale="120" zoomScaleNormal="120" workbookViewId="0">
      <selection activeCell="N32" sqref="N32:N33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5" width="4.83203125" style="1" bestFit="1" customWidth="1"/>
    <col min="16" max="16384" width="9.1640625" style="1"/>
  </cols>
  <sheetData>
    <row r="1" spans="1:15" ht="24" thickTop="1" x14ac:dyDescent="0.25">
      <c r="A1" s="2"/>
      <c r="B1" s="16" t="s">
        <v>23</v>
      </c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19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'All (CLASS)'!D3+'All (Business)'!D3+'All (SEPS)'!D3+'All (SEST)'!D3+'All (OO)'!D3</f>
        <v>88</v>
      </c>
      <c r="E3" s="12">
        <f>(D3/D$12)*100</f>
        <v>1.4895057549085984</v>
      </c>
      <c r="F3" s="11">
        <f>'All (CLASS)'!F3+'All (Business)'!F3+'All (SEPS)'!F3+'All (SEST)'!F3+'All (OO)'!F3</f>
        <v>77</v>
      </c>
      <c r="G3" s="12">
        <f>(F3/F$12)*100</f>
        <v>1.3896408590507128</v>
      </c>
      <c r="H3" s="11">
        <f>'All (CLASS)'!H3+'All (Business)'!H3+'All (SEPS)'!H3+'All (SEST)'!H3+'All (OO)'!H3</f>
        <v>66</v>
      </c>
      <c r="I3" s="12">
        <f>(H3/H$12)*100</f>
        <v>1.245753114382786</v>
      </c>
      <c r="J3" s="11">
        <f>'All (CLASS)'!J3+'All (Business)'!J3+'All (SEPS)'!J3+'All (SEST)'!J3+'All (OO)'!J3</f>
        <v>64</v>
      </c>
      <c r="K3" s="12">
        <f>(J3/J$12)*100</f>
        <v>1.3250517598343685</v>
      </c>
      <c r="L3" s="11">
        <f>'All (CLASS)'!L3+'All (Business)'!L3+'All (SEPS)'!L3+'All (SEST)'!L3+'All (OO)'!L3</f>
        <v>72</v>
      </c>
      <c r="M3" s="12">
        <f>(L3/L$12)*100</f>
        <v>1.4894497310715764</v>
      </c>
      <c r="N3" s="11">
        <f>'All (CLASS)'!N3+'All (Business)'!N3+'All (SEPS)'!N3+'All (SEST)'!N3+'All (OO)'!N3</f>
        <v>78</v>
      </c>
      <c r="O3" s="12">
        <f>(N3/N$12)*100</f>
        <v>1.570996978851964</v>
      </c>
    </row>
    <row r="4" spans="1:15" ht="17.25" customHeight="1" x14ac:dyDescent="0.15">
      <c r="C4" s="9" t="s">
        <v>16</v>
      </c>
      <c r="D4" s="11">
        <f>'All (CLASS)'!D4+'All (Business)'!D4+'All (SEPS)'!D4+'All (SEST)'!D4+'All (OO)'!D4</f>
        <v>777</v>
      </c>
      <c r="E4" s="12">
        <f t="shared" ref="E4:E12" si="0">(D4/D$12)*100</f>
        <v>13.151658767772512</v>
      </c>
      <c r="F4" s="11">
        <f>'All (CLASS)'!F4+'All (Business)'!F4+'All (SEPS)'!F4+'All (SEST)'!F4+'All (OO)'!F4</f>
        <v>759</v>
      </c>
      <c r="G4" s="12">
        <f t="shared" ref="G4:G12" si="1">(F4/F$12)*100</f>
        <v>13.697888467785599</v>
      </c>
      <c r="H4" s="11">
        <f>'All (CLASS)'!H4+'All (Business)'!H4+'All (SEPS)'!H4+'All (SEST)'!H4+'All (OO)'!H4</f>
        <v>771</v>
      </c>
      <c r="I4" s="12">
        <f t="shared" ref="I4:I12" si="2">(H4/H$12)*100</f>
        <v>14.552661381653454</v>
      </c>
      <c r="J4" s="11">
        <f>'All (CLASS)'!J4+'All (Business)'!J4+'All (SEPS)'!J4+'All (SEST)'!J4+'All (OO)'!J4</f>
        <v>678</v>
      </c>
      <c r="K4" s="12">
        <f t="shared" ref="K4:K12" si="3">(J4/J$12)*100</f>
        <v>14.037267080745341</v>
      </c>
      <c r="L4" s="11">
        <f>'All (CLASS)'!L4+'All (Business)'!L4+'All (SEPS)'!L4+'All (SEST)'!L4+'All (OO)'!L4</f>
        <v>722</v>
      </c>
      <c r="M4" s="12">
        <f t="shared" ref="M4:M12" si="4">(L4/L$12)*100</f>
        <v>14.935870914356641</v>
      </c>
      <c r="N4" s="11">
        <f>'All (CLASS)'!N4+'All (Business)'!N4+'All (SEPS)'!N4+'All (SEST)'!N4+'All (OO)'!N4</f>
        <v>833</v>
      </c>
      <c r="O4" s="12">
        <f t="shared" ref="O4:O12" si="5">(N4/N$12)*100</f>
        <v>16.777442094662639</v>
      </c>
    </row>
    <row r="5" spans="1:15" ht="17.25" customHeight="1" x14ac:dyDescent="0.15">
      <c r="C5" s="9" t="s">
        <v>11</v>
      </c>
      <c r="D5" s="11">
        <f>'All (CLASS)'!D5+'All (Business)'!D5+'All (SEPS)'!D5+'All (SEST)'!D5+'All (OO)'!D5</f>
        <v>5</v>
      </c>
      <c r="E5" s="12">
        <f t="shared" si="0"/>
        <v>8.4631008801624927E-2</v>
      </c>
      <c r="F5" s="11">
        <f>'All (CLASS)'!F5+'All (Business)'!F5+'All (SEPS)'!F5+'All (SEST)'!F5+'All (OO)'!F5</f>
        <v>7</v>
      </c>
      <c r="G5" s="12">
        <f t="shared" si="1"/>
        <v>0.12633098718642843</v>
      </c>
      <c r="H5" s="11">
        <f>'All (CLASS)'!H5+'All (Business)'!H5+'All (SEPS)'!H5+'All (SEST)'!H5+'All (OO)'!H5</f>
        <v>8</v>
      </c>
      <c r="I5" s="12">
        <f t="shared" si="2"/>
        <v>0.15100037750094375</v>
      </c>
      <c r="J5" s="11">
        <f>'All (CLASS)'!J5+'All (Business)'!J5+'All (SEPS)'!J5+'All (SEST)'!J5+'All (OO)'!J5</f>
        <v>5</v>
      </c>
      <c r="K5" s="12">
        <f t="shared" si="3"/>
        <v>0.10351966873706005</v>
      </c>
      <c r="L5" s="11">
        <f>'All (CLASS)'!L5+'All (Business)'!L5+'All (SEPS)'!L5+'All (SEST)'!L5+'All (OO)'!L5</f>
        <v>5</v>
      </c>
      <c r="M5" s="12">
        <f t="shared" si="4"/>
        <v>0.1034340091021928</v>
      </c>
      <c r="N5" s="11">
        <f>'All (CLASS)'!N5+'All (Business)'!N5+'All (SEPS)'!N5+'All (SEST)'!N5+'All (OO)'!N5</f>
        <v>7</v>
      </c>
      <c r="O5" s="12">
        <f t="shared" si="5"/>
        <v>0.14098690835850958</v>
      </c>
    </row>
    <row r="6" spans="1:15" ht="17.25" customHeight="1" x14ac:dyDescent="0.15">
      <c r="C6" s="9" t="s">
        <v>17</v>
      </c>
      <c r="D6" s="11">
        <f>'All (CLASS)'!D6+'All (Business)'!D6+'All (SEPS)'!D6+'All (SEST)'!D6+'All (OO)'!D6</f>
        <v>291</v>
      </c>
      <c r="E6" s="12">
        <f t="shared" si="0"/>
        <v>4.9255247122545693</v>
      </c>
      <c r="F6" s="11">
        <f>'All (CLASS)'!F6+'All (Business)'!F6+'All (SEPS)'!F6+'All (SEST)'!F6+'All (OO)'!F6</f>
        <v>269</v>
      </c>
      <c r="G6" s="12">
        <f t="shared" si="1"/>
        <v>4.8547193647356073</v>
      </c>
      <c r="H6" s="11">
        <f>'All (CLASS)'!H6+'All (Business)'!H6+'All (SEPS)'!H6+'All (SEST)'!H6+'All (OO)'!H6</f>
        <v>270</v>
      </c>
      <c r="I6" s="12">
        <f t="shared" si="2"/>
        <v>5.0962627406568517</v>
      </c>
      <c r="J6" s="11">
        <f>'All (CLASS)'!J6+'All (Business)'!J6+'All (SEPS)'!J6+'All (SEST)'!J6+'All (OO)'!J6</f>
        <v>263</v>
      </c>
      <c r="K6" s="12">
        <f t="shared" si="3"/>
        <v>5.4451345755693579</v>
      </c>
      <c r="L6" s="11">
        <f>'All (CLASS)'!L6+'All (Business)'!L6+'All (SEPS)'!L6+'All (SEST)'!L6+'All (OO)'!L6</f>
        <v>289</v>
      </c>
      <c r="M6" s="12">
        <f t="shared" si="4"/>
        <v>5.9784857261067446</v>
      </c>
      <c r="N6" s="11">
        <f>'All (CLASS)'!N6+'All (Business)'!N6+'All (SEPS)'!N6+'All (SEST)'!N6+'All (OO)'!N6</f>
        <v>275</v>
      </c>
      <c r="O6" s="12">
        <f t="shared" si="5"/>
        <v>5.5387713997985903</v>
      </c>
    </row>
    <row r="7" spans="1:15" ht="17.25" customHeight="1" x14ac:dyDescent="0.15">
      <c r="C7" s="9" t="s">
        <v>12</v>
      </c>
      <c r="D7" s="11">
        <f>'All (CLASS)'!D7+'All (Business)'!D7+'All (SEPS)'!D7+'All (SEST)'!D7+'All (OO)'!D7</f>
        <v>701</v>
      </c>
      <c r="E7" s="12">
        <f t="shared" si="0"/>
        <v>11.865267433987812</v>
      </c>
      <c r="F7" s="11">
        <f>'All (CLASS)'!F7+'All (Business)'!F7+'All (SEPS)'!F7+'All (SEST)'!F7+'All (OO)'!F7</f>
        <v>648</v>
      </c>
      <c r="G7" s="12">
        <f t="shared" si="1"/>
        <v>11.694639956686519</v>
      </c>
      <c r="H7" s="11">
        <f>'All (CLASS)'!H7+'All (Business)'!H7+'All (SEPS)'!H7+'All (SEST)'!H7+'All (OO)'!H7</f>
        <v>616</v>
      </c>
      <c r="I7" s="12">
        <f t="shared" si="2"/>
        <v>11.62702906757267</v>
      </c>
      <c r="J7" s="11">
        <f>'All (CLASS)'!J7+'All (Business)'!J7+'All (SEPS)'!J7+'All (SEST)'!J7+'All (OO)'!J7</f>
        <v>572</v>
      </c>
      <c r="K7" s="12">
        <f t="shared" si="3"/>
        <v>11.842650103519668</v>
      </c>
      <c r="L7" s="11">
        <f>'All (CLASS)'!L7+'All (Business)'!L7+'All (SEPS)'!L7+'All (SEST)'!L7+'All (OO)'!L7</f>
        <v>614</v>
      </c>
      <c r="M7" s="12">
        <f t="shared" si="4"/>
        <v>12.701696317749276</v>
      </c>
      <c r="N7" s="11">
        <f>'All (CLASS)'!N7+'All (Business)'!N7+'All (SEPS)'!N7+'All (SEST)'!N7+'All (OO)'!N7</f>
        <v>631</v>
      </c>
      <c r="O7" s="12">
        <f t="shared" si="5"/>
        <v>12.70896273917422</v>
      </c>
    </row>
    <row r="8" spans="1:15" ht="17.25" customHeight="1" x14ac:dyDescent="0.15">
      <c r="C8" s="9" t="s">
        <v>13</v>
      </c>
      <c r="D8" s="11">
        <f>'All (CLASS)'!D8+'All (Business)'!D8+'All (SEPS)'!D8+'All (SEST)'!D8+'All (OO)'!D8</f>
        <v>7</v>
      </c>
      <c r="E8" s="12">
        <f t="shared" si="0"/>
        <v>0.11848341232227488</v>
      </c>
      <c r="F8" s="11">
        <f>'All (CLASS)'!F8+'All (Business)'!F8+'All (SEPS)'!F8+'All (SEST)'!F8+'All (OO)'!F8</f>
        <v>4</v>
      </c>
      <c r="G8" s="12">
        <f t="shared" si="1"/>
        <v>7.2189135535101964E-2</v>
      </c>
      <c r="H8" s="11">
        <f>'All (CLASS)'!H8+'All (Business)'!H8+'All (SEPS)'!H8+'All (SEST)'!H8+'All (OO)'!H8</f>
        <v>4</v>
      </c>
      <c r="I8" s="12">
        <f t="shared" si="2"/>
        <v>7.5500188750471875E-2</v>
      </c>
      <c r="J8" s="11">
        <f>'All (CLASS)'!J8+'All (Business)'!J8+'All (SEPS)'!J8+'All (SEST)'!J8+'All (OO)'!J8</f>
        <v>3</v>
      </c>
      <c r="K8" s="12">
        <f t="shared" si="3"/>
        <v>6.2111801242236024E-2</v>
      </c>
      <c r="L8" s="11">
        <f>'All (CLASS)'!L8+'All (Business)'!L8+'All (SEPS)'!L8+'All (SEST)'!L8+'All (OO)'!L8</f>
        <v>2</v>
      </c>
      <c r="M8" s="12">
        <f t="shared" si="4"/>
        <v>4.1373603640877117E-2</v>
      </c>
      <c r="N8" s="11">
        <f>'All (CLASS)'!N8+'All (Business)'!N8+'All (SEPS)'!N8+'All (SEST)'!N8+'All (OO)'!N8</f>
        <v>1</v>
      </c>
      <c r="O8" s="12">
        <f t="shared" si="5"/>
        <v>2.014098690835851E-2</v>
      </c>
    </row>
    <row r="9" spans="1:15" ht="17.25" customHeight="1" x14ac:dyDescent="0.15">
      <c r="C9" s="9" t="s">
        <v>14</v>
      </c>
      <c r="D9" s="11">
        <f>'All (CLASS)'!D9+'All (Business)'!D9+'All (SEPS)'!D9+'All (SEST)'!D9+'All (OO)'!D9</f>
        <v>3681</v>
      </c>
      <c r="E9" s="12">
        <f t="shared" si="0"/>
        <v>62.305348679756264</v>
      </c>
      <c r="F9" s="11">
        <f>'All (CLASS)'!F9+'All (Business)'!F9+'All (SEPS)'!F9+'All (SEST)'!F9+'All (OO)'!F9</f>
        <v>3418</v>
      </c>
      <c r="G9" s="12">
        <f t="shared" si="1"/>
        <v>61.685616314744628</v>
      </c>
      <c r="H9" s="11">
        <f>'All (CLASS)'!H9+'All (Business)'!H9+'All (SEPS)'!H9+'All (SEST)'!H9+'All (OO)'!H9</f>
        <v>3242</v>
      </c>
      <c r="I9" s="12">
        <f t="shared" si="2"/>
        <v>61.192902982257458</v>
      </c>
      <c r="J9" s="11">
        <f>'All (CLASS)'!J9+'All (Business)'!J9+'All (SEPS)'!J9+'All (SEST)'!J9+'All (OO)'!J9</f>
        <v>2935</v>
      </c>
      <c r="K9" s="12">
        <f t="shared" si="3"/>
        <v>60.766045548654247</v>
      </c>
      <c r="L9" s="11">
        <f>'All (CLASS)'!L9+'All (Business)'!L9+'All (SEPS)'!L9+'All (SEST)'!L9+'All (OO)'!L9</f>
        <v>2855</v>
      </c>
      <c r="M9" s="12">
        <f t="shared" si="4"/>
        <v>59.060819197352089</v>
      </c>
      <c r="N9" s="11">
        <f>'All (CLASS)'!N9+'All (Business)'!N9+'All (SEPS)'!N9+'All (SEST)'!N9+'All (OO)'!N9</f>
        <v>2867</v>
      </c>
      <c r="O9" s="12">
        <f t="shared" si="5"/>
        <v>57.744209466263854</v>
      </c>
    </row>
    <row r="10" spans="1:15" ht="17.25" customHeight="1" x14ac:dyDescent="0.15">
      <c r="C10" s="9" t="s">
        <v>15</v>
      </c>
      <c r="D10" s="11">
        <f>'All (CLASS)'!D10+'All (Business)'!D10+'All (SEPS)'!D10+'All (SEST)'!D10+'All (OO)'!D10</f>
        <v>170</v>
      </c>
      <c r="E10" s="12">
        <f t="shared" si="0"/>
        <v>2.877454299255247</v>
      </c>
      <c r="F10" s="11">
        <f>'All (CLASS)'!F10+'All (Business)'!F10+'All (SEPS)'!F10+'All (SEST)'!F10+'All (OO)'!F10</f>
        <v>174</v>
      </c>
      <c r="G10" s="12">
        <f t="shared" si="1"/>
        <v>3.140227395776936</v>
      </c>
      <c r="H10" s="11">
        <f>'All (CLASS)'!H10+'All (Business)'!H10+'All (SEPS)'!H10+'All (SEST)'!H10+'All (OO)'!H10</f>
        <v>164</v>
      </c>
      <c r="I10" s="12">
        <f t="shared" si="2"/>
        <v>3.095507738769347</v>
      </c>
      <c r="J10" s="11">
        <f>'All (CLASS)'!J10+'All (Business)'!J10+'All (SEPS)'!J10+'All (SEST)'!J10+'All (OO)'!J10</f>
        <v>170</v>
      </c>
      <c r="K10" s="12">
        <f t="shared" si="3"/>
        <v>3.5196687370600417</v>
      </c>
      <c r="L10" s="11">
        <f>'All (CLASS)'!L10+'All (Business)'!L10+'All (SEPS)'!L10+'All (SEST)'!L10+'All (OO)'!L10</f>
        <v>159</v>
      </c>
      <c r="M10" s="12">
        <f t="shared" si="4"/>
        <v>3.2892014894497312</v>
      </c>
      <c r="N10" s="11">
        <f>'All (CLASS)'!N10+'All (Business)'!N10+'All (SEPS)'!N10+'All (SEST)'!N10+'All (OO)'!N10</f>
        <v>139</v>
      </c>
      <c r="O10" s="12">
        <f t="shared" si="5"/>
        <v>2.7995971802618329</v>
      </c>
    </row>
    <row r="11" spans="1:15" ht="17.25" customHeight="1" x14ac:dyDescent="0.15">
      <c r="C11" s="9" t="s">
        <v>18</v>
      </c>
      <c r="D11" s="11">
        <f>'All (CLASS)'!D11+'All (Business)'!D11+'All (SEPS)'!D11+'All (SEST)'!D11+'All (OO)'!D11</f>
        <v>188</v>
      </c>
      <c r="E11" s="12">
        <f t="shared" si="0"/>
        <v>3.1821259309410967</v>
      </c>
      <c r="F11" s="11">
        <f>'All (CLASS)'!F11+'All (Business)'!F11+'All (SEPS)'!F11+'All (SEST)'!F11+'All (OO)'!F11</f>
        <v>185</v>
      </c>
      <c r="G11" s="12">
        <f t="shared" si="1"/>
        <v>3.3387475184984661</v>
      </c>
      <c r="H11" s="11">
        <f>'All (CLASS)'!H11+'All (Business)'!H11+'All (SEPS)'!H11+'All (SEST)'!H11+'All (OO)'!H11</f>
        <v>157</v>
      </c>
      <c r="I11" s="12">
        <f t="shared" si="2"/>
        <v>2.9633824084560212</v>
      </c>
      <c r="J11" s="11">
        <f>'All (CLASS)'!J11+'All (Business)'!J11+'All (SEPS)'!J11+'All (SEST)'!J11+'All (OO)'!J11</f>
        <v>140</v>
      </c>
      <c r="K11" s="12">
        <f t="shared" si="3"/>
        <v>2.8985507246376812</v>
      </c>
      <c r="L11" s="11">
        <f>'All (CLASS)'!L11+'All (Business)'!L11+'All (SEPS)'!L11+'All (SEST)'!L11+'All (OO)'!L11</f>
        <v>116</v>
      </c>
      <c r="M11" s="12">
        <f t="shared" si="4"/>
        <v>2.3996690111708729</v>
      </c>
      <c r="N11" s="11">
        <f>'All (CLASS)'!N11+'All (Business)'!N11+'All (SEPS)'!N11+'All (SEST)'!N11+'All (OO)'!N11</f>
        <v>134</v>
      </c>
      <c r="O11" s="12">
        <f t="shared" si="5"/>
        <v>2.6988922457200406</v>
      </c>
    </row>
    <row r="12" spans="1:15" ht="17.25" customHeight="1" x14ac:dyDescent="0.15">
      <c r="C12" s="9" t="s">
        <v>6</v>
      </c>
      <c r="D12" s="11">
        <f>SUM(D3:D11)</f>
        <v>5908</v>
      </c>
      <c r="E12" s="12">
        <f t="shared" si="0"/>
        <v>100</v>
      </c>
      <c r="F12" s="11">
        <f>SUM(F3:F11)</f>
        <v>5541</v>
      </c>
      <c r="G12" s="12">
        <f t="shared" si="1"/>
        <v>100</v>
      </c>
      <c r="H12" s="11">
        <f>SUM(H3:H11)</f>
        <v>5298</v>
      </c>
      <c r="I12" s="12">
        <f t="shared" si="2"/>
        <v>100</v>
      </c>
      <c r="J12" s="11">
        <f>SUM(J3:J11)</f>
        <v>4830</v>
      </c>
      <c r="K12" s="12">
        <f t="shared" si="3"/>
        <v>100</v>
      </c>
      <c r="L12" s="11">
        <f>SUM(L3:L11)</f>
        <v>4834</v>
      </c>
      <c r="M12" s="12">
        <f t="shared" si="4"/>
        <v>100</v>
      </c>
      <c r="N12" s="11">
        <f>SUM(N3:N11)</f>
        <v>4965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'All (CLASS)'!D14+'All (Business)'!D14+'All (SEPS)'!D14+'All (SEST)'!D14+'All (OO)'!D14</f>
        <v>78</v>
      </c>
      <c r="E14" s="15">
        <f t="shared" ref="E14:E23" si="6">(D14/D$23)*100</f>
        <v>1.3189042948934731</v>
      </c>
      <c r="F14" s="14">
        <f>'All (CLASS)'!F14+'All (Business)'!F14+'All (SEPS)'!F14+'All (SEST)'!F14+'All (OO)'!F14</f>
        <v>102</v>
      </c>
      <c r="G14" s="15">
        <f t="shared" ref="G14:G23" si="7">(F14/F$23)*100</f>
        <v>1.8172100481026188</v>
      </c>
      <c r="H14" s="14">
        <f>'All (CLASS)'!H14+'All (Business)'!H14+'All (SEPS)'!H14+'All (SEST)'!H14+'All (OO)'!H14</f>
        <v>92</v>
      </c>
      <c r="I14" s="15">
        <f t="shared" ref="I14:I23" si="8">(H14/H$23)*100</f>
        <v>1.7183414269704895</v>
      </c>
      <c r="J14" s="14">
        <f>'All (CLASS)'!J14+'All (Business)'!J14+'All (SEPS)'!J14+'All (SEST)'!J14+'All (OO)'!J14</f>
        <v>92</v>
      </c>
      <c r="K14" s="15">
        <f t="shared" ref="K14:K23" si="9">(J14/J$23)*100</f>
        <v>1.9075264358283228</v>
      </c>
      <c r="L14" s="14">
        <f>'All (CLASS)'!L14+'All (Business)'!L14+'All (SEPS)'!L14+'All (SEST)'!L14+'All (OO)'!L14</f>
        <v>94</v>
      </c>
      <c r="M14" s="15">
        <f t="shared" ref="M14:M23" si="10">(L14/L$23)*100</f>
        <v>2.0284851100561068</v>
      </c>
      <c r="N14" s="14">
        <f>'All (CLASS)'!N14+'All (Business)'!N14+'All (SEPS)'!N14+'All (SEST)'!N14+'All (OO)'!N14</f>
        <v>105</v>
      </c>
      <c r="O14" s="15">
        <f t="shared" ref="O14:O23" si="11">(N14/N$23)*100</f>
        <v>2.2119233199915733</v>
      </c>
    </row>
    <row r="15" spans="1:15" ht="17.25" customHeight="1" x14ac:dyDescent="0.15">
      <c r="C15" s="9" t="s">
        <v>16</v>
      </c>
      <c r="D15" s="11">
        <f>'All (CLASS)'!D15+'All (Business)'!D15+'All (SEPS)'!D15+'All (SEST)'!D15+'All (OO)'!D15</f>
        <v>958</v>
      </c>
      <c r="E15" s="12">
        <f t="shared" si="6"/>
        <v>16.198850185999326</v>
      </c>
      <c r="F15" s="11">
        <f>'All (CLASS)'!F15+'All (Business)'!F15+'All (SEPS)'!F15+'All (SEST)'!F15+'All (OO)'!F15</f>
        <v>941</v>
      </c>
      <c r="G15" s="12">
        <f t="shared" si="7"/>
        <v>16.764653482985924</v>
      </c>
      <c r="H15" s="11">
        <f>'All (CLASS)'!H15+'All (Business)'!H15+'All (SEPS)'!H15+'All (SEST)'!H15+'All (OO)'!H15</f>
        <v>906</v>
      </c>
      <c r="I15" s="12">
        <f t="shared" si="8"/>
        <v>16.921927530818078</v>
      </c>
      <c r="J15" s="11">
        <f>'All (CLASS)'!J15+'All (Business)'!J15+'All (SEPS)'!J15+'All (SEST)'!J15+'All (OO)'!J15</f>
        <v>866</v>
      </c>
      <c r="K15" s="12">
        <f t="shared" si="9"/>
        <v>17.955629276383995</v>
      </c>
      <c r="L15" s="11">
        <f>'All (CLASS)'!L15+'All (Business)'!L15+'All (SEPS)'!L15+'All (SEST)'!L15+'All (OO)'!L15</f>
        <v>880</v>
      </c>
      <c r="M15" s="12">
        <f t="shared" si="10"/>
        <v>18.990073370738024</v>
      </c>
      <c r="N15" s="11">
        <f>'All (CLASS)'!N15+'All (Business)'!N15+'All (SEPS)'!N15+'All (SEST)'!N15+'All (OO)'!N15</f>
        <v>1008</v>
      </c>
      <c r="O15" s="12">
        <f t="shared" si="11"/>
        <v>21.234463871919107</v>
      </c>
    </row>
    <row r="16" spans="1:15" ht="17.25" customHeight="1" x14ac:dyDescent="0.15">
      <c r="C16" s="9" t="s">
        <v>11</v>
      </c>
      <c r="D16" s="11">
        <f>'All (CLASS)'!D16+'All (Business)'!D16+'All (SEPS)'!D16+'All (SEST)'!D16+'All (OO)'!D16</f>
        <v>7</v>
      </c>
      <c r="E16" s="12">
        <f t="shared" si="6"/>
        <v>0.11836320595197836</v>
      </c>
      <c r="F16" s="11">
        <f>'All (CLASS)'!F16+'All (Business)'!F16+'All (SEPS)'!F16+'All (SEST)'!F16+'All (OO)'!F16</f>
        <v>3</v>
      </c>
      <c r="G16" s="12">
        <f t="shared" si="7"/>
        <v>5.3447354355959376E-2</v>
      </c>
      <c r="H16" s="11">
        <f>'All (CLASS)'!H16+'All (Business)'!H16+'All (SEPS)'!H16+'All (SEST)'!H16+'All (OO)'!H16</f>
        <v>3</v>
      </c>
      <c r="I16" s="12">
        <f t="shared" si="8"/>
        <v>5.6032872618602916E-2</v>
      </c>
      <c r="J16" s="11">
        <f>'All (CLASS)'!J16+'All (Business)'!J16+'All (SEPS)'!J16+'All (SEST)'!J16+'All (OO)'!J16</f>
        <v>2</v>
      </c>
      <c r="K16" s="12">
        <f t="shared" si="9"/>
        <v>4.1467965996267883E-2</v>
      </c>
      <c r="L16" s="11">
        <f>'All (CLASS)'!L16+'All (Business)'!L16+'All (SEPS)'!L16+'All (SEST)'!L16+'All (OO)'!L16</f>
        <v>4</v>
      </c>
      <c r="M16" s="12">
        <f t="shared" si="10"/>
        <v>8.6318515321536476E-2</v>
      </c>
      <c r="N16" s="11">
        <f>'All (CLASS)'!N16+'All (Business)'!N16+'All (SEPS)'!N16+'All (SEST)'!N16+'All (OO)'!N16</f>
        <v>2</v>
      </c>
      <c r="O16" s="12">
        <f t="shared" si="11"/>
        <v>4.2131872761744259E-2</v>
      </c>
    </row>
    <row r="17" spans="2:15" ht="17.25" customHeight="1" x14ac:dyDescent="0.15">
      <c r="C17" s="9" t="s">
        <v>17</v>
      </c>
      <c r="D17" s="11">
        <f>'All (CLASS)'!D17+'All (Business)'!D17+'All (SEPS)'!D17+'All (SEST)'!D17+'All (OO)'!D17</f>
        <v>224</v>
      </c>
      <c r="E17" s="12">
        <f t="shared" si="6"/>
        <v>3.7876225904633074</v>
      </c>
      <c r="F17" s="11">
        <f>'All (CLASS)'!F17+'All (Business)'!F17+'All (SEPS)'!F17+'All (SEST)'!F17+'All (OO)'!F17</f>
        <v>209</v>
      </c>
      <c r="G17" s="12">
        <f t="shared" si="7"/>
        <v>3.7234990201318365</v>
      </c>
      <c r="H17" s="11">
        <f>'All (CLASS)'!H17+'All (Business)'!H17+'All (SEPS)'!H17+'All (SEST)'!H17+'All (OO)'!H17</f>
        <v>217</v>
      </c>
      <c r="I17" s="12">
        <f t="shared" si="8"/>
        <v>4.0530444527456106</v>
      </c>
      <c r="J17" s="11">
        <f>'All (CLASS)'!J17+'All (Business)'!J17+'All (SEPS)'!J17+'All (SEST)'!J17+'All (OO)'!J17</f>
        <v>195</v>
      </c>
      <c r="K17" s="12">
        <f t="shared" si="9"/>
        <v>4.0431266846361185</v>
      </c>
      <c r="L17" s="11">
        <f>'All (CLASS)'!L17+'All (Business)'!L17+'All (SEPS)'!L17+'All (SEST)'!L17+'All (OO)'!L17</f>
        <v>202</v>
      </c>
      <c r="M17" s="12">
        <f t="shared" si="10"/>
        <v>4.3590850237375918</v>
      </c>
      <c r="N17" s="11">
        <f>'All (CLASS)'!N17+'All (Business)'!N17+'All (SEPS)'!N17+'All (SEST)'!N17+'All (OO)'!N17</f>
        <v>197</v>
      </c>
      <c r="O17" s="12">
        <f t="shared" si="11"/>
        <v>4.1499894670318094</v>
      </c>
    </row>
    <row r="18" spans="2:15" ht="17.25" customHeight="1" x14ac:dyDescent="0.15">
      <c r="C18" s="9" t="s">
        <v>12</v>
      </c>
      <c r="D18" s="11">
        <f>'All (CLASS)'!D18+'All (Business)'!D18+'All (SEPS)'!D18+'All (SEST)'!D18+'All (OO)'!D18</f>
        <v>690</v>
      </c>
      <c r="E18" s="12">
        <f t="shared" si="6"/>
        <v>11.667230300980725</v>
      </c>
      <c r="F18" s="11">
        <f>'All (CLASS)'!F18+'All (Business)'!F18+'All (SEPS)'!F18+'All (SEST)'!F18+'All (OO)'!F18</f>
        <v>667</v>
      </c>
      <c r="G18" s="12">
        <f t="shared" si="7"/>
        <v>11.883128451808302</v>
      </c>
      <c r="H18" s="11">
        <f>'All (CLASS)'!H18+'All (Business)'!H18+'All (SEPS)'!H18+'All (SEST)'!H18+'All (OO)'!H18</f>
        <v>644</v>
      </c>
      <c r="I18" s="12">
        <f t="shared" si="8"/>
        <v>12.028389988793425</v>
      </c>
      <c r="J18" s="11">
        <f>'All (CLASS)'!J18+'All (Business)'!J18+'All (SEPS)'!J18+'All (SEST)'!J18+'All (OO)'!J18</f>
        <v>587</v>
      </c>
      <c r="K18" s="12">
        <f t="shared" si="9"/>
        <v>12.170848019904623</v>
      </c>
      <c r="L18" s="11">
        <f>'All (CLASS)'!L18+'All (Business)'!L18+'All (SEPS)'!L18+'All (SEST)'!L18+'All (OO)'!L18</f>
        <v>560</v>
      </c>
      <c r="M18" s="12">
        <f t="shared" si="10"/>
        <v>12.084592145015106</v>
      </c>
      <c r="N18" s="11">
        <f>'All (CLASS)'!N18+'All (Business)'!N18+'All (SEPS)'!N18+'All (SEST)'!N18+'All (OO)'!N18</f>
        <v>597</v>
      </c>
      <c r="O18" s="12">
        <f t="shared" si="11"/>
        <v>12.576364019380662</v>
      </c>
    </row>
    <row r="19" spans="2:15" ht="17.25" customHeight="1" x14ac:dyDescent="0.15">
      <c r="C19" s="9" t="s">
        <v>13</v>
      </c>
      <c r="D19" s="11">
        <f>'All (CLASS)'!D19+'All (Business)'!D19+'All (SEPS)'!D19+'All (SEST)'!D19+'All (OO)'!D19</f>
        <v>5</v>
      </c>
      <c r="E19" s="12">
        <f t="shared" si="6"/>
        <v>8.4545147108555971E-2</v>
      </c>
      <c r="F19" s="11">
        <f>'All (CLASS)'!F19+'All (Business)'!F19+'All (SEPS)'!F19+'All (SEST)'!F19+'All (OO)'!F19</f>
        <v>7</v>
      </c>
      <c r="G19" s="12">
        <f t="shared" si="7"/>
        <v>0.12471049349723855</v>
      </c>
      <c r="H19" s="11">
        <f>'All (CLASS)'!H19+'All (Business)'!H19+'All (SEPS)'!H19+'All (SEST)'!H19+'All (OO)'!H19</f>
        <v>6</v>
      </c>
      <c r="I19" s="12">
        <f t="shared" si="8"/>
        <v>0.11206574523720583</v>
      </c>
      <c r="J19" s="11">
        <f>'All (CLASS)'!J19+'All (Business)'!J19+'All (SEPS)'!J19+'All (SEST)'!J19+'All (OO)'!J19</f>
        <v>4</v>
      </c>
      <c r="K19" s="12">
        <f t="shared" si="9"/>
        <v>8.2935931992535766E-2</v>
      </c>
      <c r="L19" s="11">
        <f>'All (CLASS)'!L19+'All (Business)'!L19+'All (SEPS)'!L19+'All (SEST)'!L19+'All (OO)'!L19</f>
        <v>6</v>
      </c>
      <c r="M19" s="12">
        <f t="shared" si="10"/>
        <v>0.1294777729823047</v>
      </c>
      <c r="N19" s="11">
        <f>'All (CLASS)'!N19+'All (Business)'!N19+'All (SEPS)'!N19+'All (SEST)'!N19+'All (OO)'!N19</f>
        <v>2</v>
      </c>
      <c r="O19" s="12">
        <f t="shared" si="11"/>
        <v>4.2131872761744259E-2</v>
      </c>
    </row>
    <row r="20" spans="2:15" ht="17.25" customHeight="1" x14ac:dyDescent="0.15">
      <c r="C20" s="9" t="s">
        <v>14</v>
      </c>
      <c r="D20" s="11">
        <f>'All (CLASS)'!D20+'All (Business)'!D20+'All (SEPS)'!D20+'All (SEST)'!D20+'All (OO)'!D20</f>
        <v>3599</v>
      </c>
      <c r="E20" s="12">
        <f t="shared" si="6"/>
        <v>60.855596888738582</v>
      </c>
      <c r="F20" s="11">
        <f>'All (CLASS)'!F20+'All (Business)'!F20+'All (SEPS)'!F20+'All (SEST)'!F20+'All (OO)'!F20</f>
        <v>3336</v>
      </c>
      <c r="G20" s="12">
        <f t="shared" si="7"/>
        <v>59.433458043826825</v>
      </c>
      <c r="H20" s="11">
        <f>'All (CLASS)'!H20+'All (Business)'!H20+'All (SEPS)'!H20+'All (SEST)'!H20+'All (OO)'!H20</f>
        <v>3171</v>
      </c>
      <c r="I20" s="12">
        <f t="shared" si="8"/>
        <v>59.226746357863277</v>
      </c>
      <c r="J20" s="11">
        <f>'All (CLASS)'!J20+'All (Business)'!J20+'All (SEPS)'!J20+'All (SEST)'!J20+'All (OO)'!J20</f>
        <v>2810</v>
      </c>
      <c r="K20" s="12">
        <f t="shared" si="9"/>
        <v>58.262492224756379</v>
      </c>
      <c r="L20" s="11">
        <f>'All (CLASS)'!L20+'All (Business)'!L20+'All (SEPS)'!L20+'All (SEST)'!L20+'All (OO)'!L20</f>
        <v>2659</v>
      </c>
      <c r="M20" s="12">
        <f t="shared" si="10"/>
        <v>57.380233059991369</v>
      </c>
      <c r="N20" s="11">
        <f>'All (CLASS)'!N20+'All (Business)'!N20+'All (SEPS)'!N20+'All (SEST)'!N20+'All (OO)'!N20</f>
        <v>2581</v>
      </c>
      <c r="O20" s="12">
        <f t="shared" si="11"/>
        <v>54.371181799030964</v>
      </c>
    </row>
    <row r="21" spans="2:15" ht="17.25" customHeight="1" x14ac:dyDescent="0.15">
      <c r="C21" s="9" t="s">
        <v>15</v>
      </c>
      <c r="D21" s="11">
        <f>'All (CLASS)'!D21+'All (Business)'!D21+'All (SEPS)'!D21+'All (SEST)'!D21+'All (OO)'!D21</f>
        <v>189</v>
      </c>
      <c r="E21" s="12">
        <f t="shared" si="6"/>
        <v>3.1958065607034154</v>
      </c>
      <c r="F21" s="11">
        <f>'All (CLASS)'!F21+'All (Business)'!F21+'All (SEPS)'!F21+'All (SEST)'!F21+'All (OO)'!F21</f>
        <v>189</v>
      </c>
      <c r="G21" s="12">
        <f t="shared" si="7"/>
        <v>3.3671833244254405</v>
      </c>
      <c r="H21" s="11">
        <f>'All (CLASS)'!H21+'All (Business)'!H21+'All (SEPS)'!H21+'All (SEST)'!H21+'All (OO)'!H21</f>
        <v>171</v>
      </c>
      <c r="I21" s="12">
        <f t="shared" si="8"/>
        <v>3.1938737392603658</v>
      </c>
      <c r="J21" s="11">
        <f>'All (CLASS)'!J21+'All (Business)'!J21+'All (SEPS)'!J21+'All (SEST)'!J21+'All (OO)'!J21</f>
        <v>160</v>
      </c>
      <c r="K21" s="12">
        <f t="shared" si="9"/>
        <v>3.3174372797014309</v>
      </c>
      <c r="L21" s="11">
        <f>'All (CLASS)'!L21+'All (Business)'!L21+'All (SEPS)'!L21+'All (SEST)'!L21+'All (OO)'!L21</f>
        <v>160</v>
      </c>
      <c r="M21" s="12">
        <f t="shared" si="10"/>
        <v>3.4527406128614588</v>
      </c>
      <c r="N21" s="11">
        <f>'All (CLASS)'!N21+'All (Business)'!N21+'All (SEPS)'!N21+'All (SEST)'!N21+'All (OO)'!N21</f>
        <v>152</v>
      </c>
      <c r="O21" s="12">
        <f t="shared" si="11"/>
        <v>3.2020223298925634</v>
      </c>
    </row>
    <row r="22" spans="2:15" ht="17.25" customHeight="1" x14ac:dyDescent="0.15">
      <c r="C22" s="9" t="s">
        <v>18</v>
      </c>
      <c r="D22" s="11">
        <f>'All (CLASS)'!D22+'All (Business)'!D22+'All (SEPS)'!D22+'All (SEST)'!D22+'All (OO)'!D22</f>
        <v>164</v>
      </c>
      <c r="E22" s="12">
        <f t="shared" si="6"/>
        <v>2.7730808251606356</v>
      </c>
      <c r="F22" s="11">
        <f>'All (CLASS)'!F22+'All (Business)'!F22+'All (SEPS)'!F22+'All (SEST)'!F22+'All (OO)'!F22</f>
        <v>159</v>
      </c>
      <c r="G22" s="12">
        <f t="shared" si="7"/>
        <v>2.8327097808658475</v>
      </c>
      <c r="H22" s="11">
        <f>'All (CLASS)'!H22+'All (Business)'!H22+'All (SEPS)'!H22+'All (SEST)'!H22+'All (OO)'!H22</f>
        <v>144</v>
      </c>
      <c r="I22" s="12">
        <f t="shared" si="8"/>
        <v>2.6895778856929398</v>
      </c>
      <c r="J22" s="11">
        <f>'All (CLASS)'!J22+'All (Business)'!J22+'All (SEPS)'!J22+'All (SEST)'!J22+'All (OO)'!J22</f>
        <v>107</v>
      </c>
      <c r="K22" s="12">
        <f t="shared" si="9"/>
        <v>2.2185361808003319</v>
      </c>
      <c r="L22" s="11">
        <f>'All (CLASS)'!L22+'All (Business)'!L22+'All (SEPS)'!L22+'All (SEST)'!L22+'All (OO)'!L22</f>
        <v>69</v>
      </c>
      <c r="M22" s="12">
        <f t="shared" si="10"/>
        <v>1.4889943892965041</v>
      </c>
      <c r="N22" s="11">
        <f>'All (CLASS)'!N22+'All (Business)'!N22+'All (SEPS)'!N22+'All (SEST)'!N22+'All (OO)'!N22</f>
        <v>103</v>
      </c>
      <c r="O22" s="12">
        <f t="shared" si="11"/>
        <v>2.1697914472298292</v>
      </c>
    </row>
    <row r="23" spans="2:15" ht="17.25" customHeight="1" x14ac:dyDescent="0.15">
      <c r="C23" s="9" t="s">
        <v>6</v>
      </c>
      <c r="D23" s="11">
        <f>SUM(D14:D22)</f>
        <v>5914</v>
      </c>
      <c r="E23" s="12">
        <f t="shared" si="6"/>
        <v>100</v>
      </c>
      <c r="F23" s="11">
        <f>SUM(F14:F22)</f>
        <v>5613</v>
      </c>
      <c r="G23" s="12">
        <f t="shared" si="7"/>
        <v>100</v>
      </c>
      <c r="H23" s="11">
        <f>SUM(H14:H22)</f>
        <v>5354</v>
      </c>
      <c r="I23" s="12">
        <f t="shared" si="8"/>
        <v>100</v>
      </c>
      <c r="J23" s="11">
        <f>SUM(J14:J22)</f>
        <v>4823</v>
      </c>
      <c r="K23" s="12">
        <f t="shared" si="9"/>
        <v>100</v>
      </c>
      <c r="L23" s="11">
        <f>SUM(L14:L22)</f>
        <v>4634</v>
      </c>
      <c r="M23" s="12">
        <f t="shared" si="10"/>
        <v>100</v>
      </c>
      <c r="N23" s="11">
        <f>SUM(N14:N22)</f>
        <v>4747</v>
      </c>
      <c r="O23" s="12">
        <f t="shared" si="11"/>
        <v>100</v>
      </c>
    </row>
    <row r="24" spans="2:15" ht="17.25" customHeight="1" thickBot="1" x14ac:dyDescent="0.2">
      <c r="C24" s="10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166</v>
      </c>
      <c r="E25" s="15">
        <f t="shared" ref="E25:E33" si="13">(D25/D$34)*100</f>
        <v>1.4041617323633904</v>
      </c>
      <c r="F25" s="14">
        <f t="shared" ref="F25:H33" si="14">SUM(F3,F14)</f>
        <v>179</v>
      </c>
      <c r="G25" s="15">
        <f t="shared" ref="G25:G33" si="15">(F25/F$34)*100</f>
        <v>1.6048054509592971</v>
      </c>
      <c r="H25" s="14">
        <f t="shared" si="14"/>
        <v>158</v>
      </c>
      <c r="I25" s="15">
        <f t="shared" ref="I25:I33" si="16">(H25/H$34)*100</f>
        <v>1.4832895230942547</v>
      </c>
      <c r="J25" s="14">
        <f t="shared" ref="J25:J33" si="17">SUM(J3,J14)</f>
        <v>156</v>
      </c>
      <c r="K25" s="15">
        <f t="shared" ref="K25:K33" si="18">(J25/J$34)*100</f>
        <v>1.6160779032425152</v>
      </c>
      <c r="L25" s="14">
        <f t="shared" ref="L25:L33" si="19">SUM(L3,L14)</f>
        <v>166</v>
      </c>
      <c r="M25" s="15">
        <f t="shared" ref="M25:M34" si="20">(L25/L$34)*100</f>
        <v>1.7532741867342629</v>
      </c>
      <c r="N25" s="14">
        <f t="shared" ref="N25" si="21">SUM(N3,N14)</f>
        <v>183</v>
      </c>
      <c r="O25" s="15">
        <f t="shared" ref="O25:O34" si="22">(N25/N$34)*100</f>
        <v>1.8842668863261944</v>
      </c>
    </row>
    <row r="26" spans="2:15" ht="17.25" customHeight="1" x14ac:dyDescent="0.15">
      <c r="C26" s="9" t="s">
        <v>16</v>
      </c>
      <c r="D26" s="11">
        <f t="shared" ref="D26" si="23">SUM(D4,D15)</f>
        <v>1735</v>
      </c>
      <c r="E26" s="12">
        <f t="shared" si="13"/>
        <v>14.676027744882422</v>
      </c>
      <c r="F26" s="11">
        <f t="shared" si="14"/>
        <v>1700</v>
      </c>
      <c r="G26" s="12">
        <f t="shared" si="15"/>
        <v>15.241169087322934</v>
      </c>
      <c r="H26" s="11">
        <f t="shared" si="14"/>
        <v>1677</v>
      </c>
      <c r="I26" s="12">
        <f t="shared" si="16"/>
        <v>15.74352234322193</v>
      </c>
      <c r="J26" s="11">
        <f t="shared" si="17"/>
        <v>1544</v>
      </c>
      <c r="K26" s="12">
        <f t="shared" si="18"/>
        <v>15.995027452605406</v>
      </c>
      <c r="L26" s="11">
        <f t="shared" si="19"/>
        <v>1602</v>
      </c>
      <c r="M26" s="12">
        <f t="shared" si="20"/>
        <v>16.920152091254753</v>
      </c>
      <c r="N26" s="11">
        <f t="shared" ref="N26" si="24">SUM(N4,N15)</f>
        <v>1841</v>
      </c>
      <c r="O26" s="12">
        <f t="shared" si="22"/>
        <v>18.955930807248762</v>
      </c>
    </row>
    <row r="27" spans="2:15" ht="17.25" customHeight="1" x14ac:dyDescent="0.15">
      <c r="C27" s="9" t="s">
        <v>11</v>
      </c>
      <c r="D27" s="11">
        <f t="shared" ref="D27" si="25">SUM(D5,D16)</f>
        <v>12</v>
      </c>
      <c r="E27" s="12">
        <f t="shared" si="13"/>
        <v>0.10150566739976315</v>
      </c>
      <c r="F27" s="11">
        <f t="shared" si="14"/>
        <v>10</v>
      </c>
      <c r="G27" s="12">
        <f t="shared" si="15"/>
        <v>8.9653935807781956E-2</v>
      </c>
      <c r="H27" s="11">
        <f t="shared" si="14"/>
        <v>11</v>
      </c>
      <c r="I27" s="12">
        <f t="shared" si="16"/>
        <v>0.10326699211415696</v>
      </c>
      <c r="J27" s="11">
        <f t="shared" si="17"/>
        <v>7</v>
      </c>
      <c r="K27" s="12">
        <f t="shared" si="18"/>
        <v>7.2516316171138503E-2</v>
      </c>
      <c r="L27" s="11">
        <f t="shared" si="19"/>
        <v>9</v>
      </c>
      <c r="M27" s="12">
        <f t="shared" si="20"/>
        <v>9.5057034220532313E-2</v>
      </c>
      <c r="N27" s="11">
        <f t="shared" ref="N27" si="26">SUM(N5,N16)</f>
        <v>9</v>
      </c>
      <c r="O27" s="12">
        <f t="shared" si="22"/>
        <v>9.2668863261943984E-2</v>
      </c>
    </row>
    <row r="28" spans="2:15" ht="17.25" customHeight="1" x14ac:dyDescent="0.15">
      <c r="C28" s="9" t="s">
        <v>17</v>
      </c>
      <c r="D28" s="11">
        <f t="shared" ref="D28" si="27">SUM(D6,D17)</f>
        <v>515</v>
      </c>
      <c r="E28" s="12">
        <f t="shared" si="13"/>
        <v>4.3562848925731688</v>
      </c>
      <c r="F28" s="11">
        <f t="shared" si="14"/>
        <v>478</v>
      </c>
      <c r="G28" s="12">
        <f t="shared" si="15"/>
        <v>4.2854581316119775</v>
      </c>
      <c r="H28" s="11">
        <f t="shared" si="14"/>
        <v>487</v>
      </c>
      <c r="I28" s="12">
        <f t="shared" si="16"/>
        <v>4.5719113781449492</v>
      </c>
      <c r="J28" s="11">
        <f t="shared" si="17"/>
        <v>458</v>
      </c>
      <c r="K28" s="12">
        <f t="shared" si="18"/>
        <v>4.7446389723402049</v>
      </c>
      <c r="L28" s="11">
        <f t="shared" si="19"/>
        <v>491</v>
      </c>
      <c r="M28" s="12">
        <f t="shared" si="20"/>
        <v>5.1858893113645967</v>
      </c>
      <c r="N28" s="11">
        <f t="shared" ref="N28" si="28">SUM(N6,N17)</f>
        <v>472</v>
      </c>
      <c r="O28" s="12">
        <f t="shared" si="22"/>
        <v>4.8599670510708401</v>
      </c>
    </row>
    <row r="29" spans="2:15" ht="17.25" customHeight="1" x14ac:dyDescent="0.15">
      <c r="C29" s="9" t="s">
        <v>12</v>
      </c>
      <c r="D29" s="11">
        <f t="shared" ref="D29" si="29">SUM(D7,D18)</f>
        <v>1391</v>
      </c>
      <c r="E29" s="12">
        <f t="shared" si="13"/>
        <v>11.766198612755879</v>
      </c>
      <c r="F29" s="11">
        <f t="shared" si="14"/>
        <v>1315</v>
      </c>
      <c r="G29" s="12">
        <f t="shared" si="15"/>
        <v>11.789492558723328</v>
      </c>
      <c r="H29" s="11">
        <f t="shared" si="14"/>
        <v>1260</v>
      </c>
      <c r="I29" s="12">
        <f t="shared" si="16"/>
        <v>11.828764551257979</v>
      </c>
      <c r="J29" s="11">
        <f t="shared" si="17"/>
        <v>1159</v>
      </c>
      <c r="K29" s="12">
        <f t="shared" si="18"/>
        <v>12.006630063192789</v>
      </c>
      <c r="L29" s="11">
        <f t="shared" si="19"/>
        <v>1174</v>
      </c>
      <c r="M29" s="12">
        <f t="shared" si="20"/>
        <v>12.399662019433883</v>
      </c>
      <c r="N29" s="11">
        <f t="shared" ref="N29" si="30">SUM(N7,N18)</f>
        <v>1228</v>
      </c>
      <c r="O29" s="12">
        <f t="shared" si="22"/>
        <v>12.644151565074136</v>
      </c>
    </row>
    <row r="30" spans="2:15" ht="17.25" customHeight="1" x14ac:dyDescent="0.15">
      <c r="C30" s="9" t="s">
        <v>13</v>
      </c>
      <c r="D30" s="11">
        <f t="shared" ref="D30" si="31">SUM(D8,D19)</f>
        <v>12</v>
      </c>
      <c r="E30" s="12">
        <f t="shared" si="13"/>
        <v>0.10150566739976315</v>
      </c>
      <c r="F30" s="11">
        <f t="shared" si="14"/>
        <v>11</v>
      </c>
      <c r="G30" s="12">
        <f t="shared" si="15"/>
        <v>9.8619329388560162E-2</v>
      </c>
      <c r="H30" s="11">
        <f t="shared" si="14"/>
        <v>10</v>
      </c>
      <c r="I30" s="12">
        <f t="shared" si="16"/>
        <v>9.3879083740142699E-2</v>
      </c>
      <c r="J30" s="11">
        <f t="shared" si="17"/>
        <v>7</v>
      </c>
      <c r="K30" s="12">
        <f t="shared" si="18"/>
        <v>7.2516316171138503E-2</v>
      </c>
      <c r="L30" s="11">
        <f t="shared" si="19"/>
        <v>8</v>
      </c>
      <c r="M30" s="12">
        <f t="shared" si="20"/>
        <v>8.4495141529362064E-2</v>
      </c>
      <c r="N30" s="11">
        <f t="shared" ref="N30" si="32">SUM(N8,N19)</f>
        <v>3</v>
      </c>
      <c r="O30" s="12">
        <f t="shared" si="22"/>
        <v>3.0889621087314661E-2</v>
      </c>
    </row>
    <row r="31" spans="2:15" ht="17.25" customHeight="1" x14ac:dyDescent="0.15">
      <c r="C31" s="9" t="s">
        <v>14</v>
      </c>
      <c r="D31" s="11">
        <f t="shared" ref="D31" si="33">SUM(D9,D20)</f>
        <v>7280</v>
      </c>
      <c r="E31" s="12">
        <f t="shared" si="13"/>
        <v>61.580104889189649</v>
      </c>
      <c r="F31" s="11">
        <f t="shared" si="14"/>
        <v>6754</v>
      </c>
      <c r="G31" s="12">
        <f t="shared" si="15"/>
        <v>60.552268244575934</v>
      </c>
      <c r="H31" s="11">
        <f t="shared" si="14"/>
        <v>6413</v>
      </c>
      <c r="I31" s="12">
        <f t="shared" si="16"/>
        <v>60.20465640255351</v>
      </c>
      <c r="J31" s="11">
        <f t="shared" si="17"/>
        <v>5745</v>
      </c>
      <c r="K31" s="12">
        <f t="shared" si="18"/>
        <v>59.515176629027245</v>
      </c>
      <c r="L31" s="11">
        <f t="shared" si="19"/>
        <v>5514</v>
      </c>
      <c r="M31" s="12">
        <f t="shared" si="20"/>
        <v>58.238276299112798</v>
      </c>
      <c r="N31" s="11">
        <f t="shared" ref="N31" si="34">SUM(N9,N20)</f>
        <v>5448</v>
      </c>
      <c r="O31" s="12">
        <f t="shared" si="22"/>
        <v>56.095551894563421</v>
      </c>
    </row>
    <row r="32" spans="2:15" ht="17.25" customHeight="1" x14ac:dyDescent="0.15">
      <c r="C32" s="9" t="s">
        <v>15</v>
      </c>
      <c r="D32" s="11">
        <f t="shared" ref="D32" si="35">SUM(D10,D21)</f>
        <v>359</v>
      </c>
      <c r="E32" s="12">
        <f t="shared" si="13"/>
        <v>3.036711216376248</v>
      </c>
      <c r="F32" s="11">
        <f t="shared" si="14"/>
        <v>363</v>
      </c>
      <c r="G32" s="12">
        <f t="shared" si="15"/>
        <v>3.2544378698224854</v>
      </c>
      <c r="H32" s="11">
        <f t="shared" si="14"/>
        <v>335</v>
      </c>
      <c r="I32" s="12">
        <f t="shared" si="16"/>
        <v>3.1449493052947801</v>
      </c>
      <c r="J32" s="11">
        <f t="shared" si="17"/>
        <v>330</v>
      </c>
      <c r="K32" s="12">
        <f t="shared" si="18"/>
        <v>3.4186263337822438</v>
      </c>
      <c r="L32" s="11">
        <f t="shared" si="19"/>
        <v>319</v>
      </c>
      <c r="M32" s="12">
        <f t="shared" si="20"/>
        <v>3.3692437684833121</v>
      </c>
      <c r="N32" s="11">
        <f t="shared" ref="N32" si="36">SUM(N10,N21)</f>
        <v>291</v>
      </c>
      <c r="O32" s="12">
        <f t="shared" si="22"/>
        <v>2.9962932454695226</v>
      </c>
    </row>
    <row r="33" spans="2:15" ht="17.25" customHeight="1" x14ac:dyDescent="0.15">
      <c r="C33" s="9" t="s">
        <v>18</v>
      </c>
      <c r="D33" s="11">
        <f t="shared" ref="D33" si="37">SUM(D11,D22)</f>
        <v>352</v>
      </c>
      <c r="E33" s="12">
        <f t="shared" si="13"/>
        <v>2.977499577059719</v>
      </c>
      <c r="F33" s="11">
        <f t="shared" si="14"/>
        <v>344</v>
      </c>
      <c r="G33" s="12">
        <f t="shared" si="15"/>
        <v>3.0840953917876992</v>
      </c>
      <c r="H33" s="11">
        <f t="shared" si="14"/>
        <v>301</v>
      </c>
      <c r="I33" s="12">
        <f t="shared" si="16"/>
        <v>2.8257604205782951</v>
      </c>
      <c r="J33" s="11">
        <f t="shared" si="17"/>
        <v>247</v>
      </c>
      <c r="K33" s="12">
        <f t="shared" si="18"/>
        <v>2.5587900134673158</v>
      </c>
      <c r="L33" s="11">
        <f t="shared" si="19"/>
        <v>185</v>
      </c>
      <c r="M33" s="12">
        <f t="shared" si="20"/>
        <v>1.9539501478664976</v>
      </c>
      <c r="N33" s="11">
        <f t="shared" ref="N33" si="38">SUM(N11,N22)</f>
        <v>237</v>
      </c>
      <c r="O33" s="12">
        <f t="shared" si="22"/>
        <v>2.4402800658978583</v>
      </c>
    </row>
    <row r="34" spans="2:15" ht="17.25" customHeight="1" x14ac:dyDescent="0.15">
      <c r="C34" s="9" t="s">
        <v>6</v>
      </c>
      <c r="D34" s="11">
        <f>SUM(D25:D33)</f>
        <v>11822</v>
      </c>
      <c r="E34" s="12">
        <f>(D34/D$34)*100</f>
        <v>100</v>
      </c>
      <c r="F34" s="11">
        <f>SUM(F25:F33)</f>
        <v>11154</v>
      </c>
      <c r="G34" s="12">
        <f>(F34/F$34)*100</f>
        <v>100</v>
      </c>
      <c r="H34" s="11">
        <f>SUM(H25:H33)</f>
        <v>10652</v>
      </c>
      <c r="I34" s="12">
        <f>(H34/H$34)*100</f>
        <v>100</v>
      </c>
      <c r="J34" s="11">
        <f>SUM(J25:J33)</f>
        <v>9653</v>
      </c>
      <c r="K34" s="12">
        <f>(J34/J$34)*100</f>
        <v>100</v>
      </c>
      <c r="L34" s="11">
        <f>SUM(L25:L33)</f>
        <v>9468</v>
      </c>
      <c r="M34" s="12">
        <f t="shared" si="20"/>
        <v>100</v>
      </c>
      <c r="N34" s="11">
        <f>SUM(N25:N33)</f>
        <v>9712</v>
      </c>
      <c r="O34" s="12">
        <f t="shared" si="22"/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84" orientation="landscape" r:id="rId1"/>
  <headerFooter>
    <oddHeader>&amp;L&amp;"Arial Narrow,Bold"&amp;16Calculated Table-Total University Chk</oddHeader>
    <oddFooter>&amp;L&amp;"-,Italic"&amp;9Data Source: IR Data Warehouse Stufile_Banner_Fall
Produced by the CCSU Office of Institutional Research and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topLeftCell="B1" zoomScale="110" zoomScaleNormal="110" workbookViewId="0">
      <selection activeCell="Q1" sqref="Q1:W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6.5" style="1" customWidth="1"/>
    <col min="8" max="8" width="5.6640625" style="1" customWidth="1"/>
    <col min="9" max="9" width="6.3320312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9" width="9.1640625" style="1"/>
    <col min="20" max="20" width="27.6640625" style="1" bestFit="1" customWidth="1"/>
    <col min="21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19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1</v>
      </c>
      <c r="B3" s="1" t="s">
        <v>2</v>
      </c>
      <c r="C3" s="8" t="s">
        <v>24</v>
      </c>
      <c r="D3" s="11">
        <v>79</v>
      </c>
      <c r="E3" s="12">
        <f t="shared" ref="E3:E11" si="0">(D3/D$12)*100</f>
        <v>1.5538945712037766</v>
      </c>
      <c r="F3" s="11">
        <v>67</v>
      </c>
      <c r="G3" s="12">
        <f t="shared" ref="G3:G11" si="1">(F3/F$12)*100</f>
        <v>1.3969974979149291</v>
      </c>
      <c r="H3" s="11">
        <v>55</v>
      </c>
      <c r="I3" s="12">
        <f t="shared" ref="I3:I11" si="2">(H3/H$12)*100</f>
        <v>1.2008733624454149</v>
      </c>
      <c r="J3" s="11">
        <v>56</v>
      </c>
      <c r="K3" s="12">
        <f t="shared" ref="K3:K11" si="3">(J3/J$12)*100</f>
        <v>1.3506994693680656</v>
      </c>
      <c r="L3" s="11">
        <v>64</v>
      </c>
      <c r="M3" s="12">
        <f t="shared" ref="M3:M11" si="4">(L3/L$12)*100</f>
        <v>1.5289058767319637</v>
      </c>
      <c r="N3" s="11">
        <v>64</v>
      </c>
      <c r="O3" s="12">
        <f t="shared" ref="O3:O11" si="5">(N3/N$12)*100</f>
        <v>1.4876801487680149</v>
      </c>
    </row>
    <row r="4" spans="1:15" ht="17.25" customHeight="1" x14ac:dyDescent="0.15">
      <c r="C4" s="9" t="s">
        <v>16</v>
      </c>
      <c r="D4" s="11">
        <v>692</v>
      </c>
      <c r="E4" s="12">
        <f t="shared" si="0"/>
        <v>13.611329661683714</v>
      </c>
      <c r="F4" s="11">
        <v>679</v>
      </c>
      <c r="G4" s="12">
        <f t="shared" si="1"/>
        <v>14.157631359466222</v>
      </c>
      <c r="H4" s="11">
        <v>685</v>
      </c>
      <c r="I4" s="12">
        <f t="shared" si="2"/>
        <v>14.956331877729257</v>
      </c>
      <c r="J4" s="11">
        <v>614</v>
      </c>
      <c r="K4" s="12">
        <f t="shared" si="3"/>
        <v>14.809454896285576</v>
      </c>
      <c r="L4" s="11">
        <v>655</v>
      </c>
      <c r="M4" s="12">
        <f t="shared" si="4"/>
        <v>15.647396082178691</v>
      </c>
      <c r="N4" s="11">
        <v>757</v>
      </c>
      <c r="O4" s="12">
        <f t="shared" si="5"/>
        <v>17.596466759646674</v>
      </c>
    </row>
    <row r="5" spans="1:15" ht="17.25" customHeight="1" x14ac:dyDescent="0.15">
      <c r="C5" s="9" t="s">
        <v>11</v>
      </c>
      <c r="D5" s="11">
        <v>4</v>
      </c>
      <c r="E5" s="12">
        <f t="shared" si="0"/>
        <v>7.8678206136900075E-2</v>
      </c>
      <c r="F5" s="11">
        <v>6</v>
      </c>
      <c r="G5" s="12">
        <f t="shared" si="1"/>
        <v>0.12510425354462051</v>
      </c>
      <c r="H5" s="11">
        <v>7</v>
      </c>
      <c r="I5" s="12">
        <f t="shared" si="2"/>
        <v>0.15283842794759825</v>
      </c>
      <c r="J5" s="11">
        <v>4</v>
      </c>
      <c r="K5" s="12">
        <f t="shared" si="3"/>
        <v>9.6478533526290405E-2</v>
      </c>
      <c r="L5" s="11">
        <v>5</v>
      </c>
      <c r="M5" s="12">
        <f t="shared" si="4"/>
        <v>0.11944577161968467</v>
      </c>
      <c r="N5" s="11">
        <v>7</v>
      </c>
      <c r="O5" s="12">
        <f t="shared" si="5"/>
        <v>0.16271501627150164</v>
      </c>
    </row>
    <row r="6" spans="1:15" ht="17.25" customHeight="1" x14ac:dyDescent="0.15">
      <c r="C6" s="9" t="s">
        <v>17</v>
      </c>
      <c r="D6" s="11">
        <v>260</v>
      </c>
      <c r="E6" s="12">
        <f t="shared" si="0"/>
        <v>5.1140833988985053</v>
      </c>
      <c r="F6" s="11">
        <v>243</v>
      </c>
      <c r="G6" s="12">
        <f t="shared" si="1"/>
        <v>5.0667222685571316</v>
      </c>
      <c r="H6" s="11">
        <v>241</v>
      </c>
      <c r="I6" s="12">
        <f t="shared" si="2"/>
        <v>5.2620087336244543</v>
      </c>
      <c r="J6" s="11">
        <v>228</v>
      </c>
      <c r="K6" s="12">
        <f t="shared" si="3"/>
        <v>5.4992764109985526</v>
      </c>
      <c r="L6" s="11">
        <v>254</v>
      </c>
      <c r="M6" s="12">
        <f t="shared" si="4"/>
        <v>6.067845198279981</v>
      </c>
      <c r="N6" s="11">
        <v>243</v>
      </c>
      <c r="O6" s="12">
        <f t="shared" si="5"/>
        <v>5.6485355648535567</v>
      </c>
    </row>
    <row r="7" spans="1:15" ht="17.25" customHeight="1" x14ac:dyDescent="0.15">
      <c r="C7" s="9" t="s">
        <v>12</v>
      </c>
      <c r="D7" s="11">
        <v>621</v>
      </c>
      <c r="E7" s="12">
        <f t="shared" si="0"/>
        <v>12.214791502753737</v>
      </c>
      <c r="F7" s="11">
        <v>581</v>
      </c>
      <c r="G7" s="12">
        <f t="shared" si="1"/>
        <v>12.114261884904087</v>
      </c>
      <c r="H7" s="11">
        <v>548</v>
      </c>
      <c r="I7" s="12">
        <f t="shared" si="2"/>
        <v>11.965065502183405</v>
      </c>
      <c r="J7" s="11">
        <v>498</v>
      </c>
      <c r="K7" s="12">
        <f t="shared" si="3"/>
        <v>12.011577424023155</v>
      </c>
      <c r="L7" s="11">
        <v>540</v>
      </c>
      <c r="M7" s="12">
        <f t="shared" si="4"/>
        <v>12.900143334925943</v>
      </c>
      <c r="N7" s="11">
        <v>559</v>
      </c>
      <c r="O7" s="12">
        <f t="shared" si="5"/>
        <v>12.993956299395629</v>
      </c>
    </row>
    <row r="8" spans="1:15" ht="17.25" customHeight="1" x14ac:dyDescent="0.15">
      <c r="C8" s="9" t="s">
        <v>13</v>
      </c>
      <c r="D8" s="11">
        <v>6</v>
      </c>
      <c r="E8" s="12">
        <f t="shared" si="0"/>
        <v>0.11801730920535011</v>
      </c>
      <c r="F8" s="11">
        <v>3</v>
      </c>
      <c r="G8" s="12">
        <f t="shared" si="1"/>
        <v>6.2552126772310257E-2</v>
      </c>
      <c r="H8" s="11">
        <v>3</v>
      </c>
      <c r="I8" s="12">
        <f t="shared" si="2"/>
        <v>6.5502183406113537E-2</v>
      </c>
      <c r="J8" s="11">
        <v>3</v>
      </c>
      <c r="K8" s="12">
        <f t="shared" si="3"/>
        <v>7.2358900144717797E-2</v>
      </c>
      <c r="L8" s="11">
        <v>2</v>
      </c>
      <c r="M8" s="12">
        <f t="shared" si="4"/>
        <v>4.7778308647873864E-2</v>
      </c>
      <c r="N8" s="11">
        <v>1</v>
      </c>
      <c r="O8" s="12">
        <f t="shared" si="5"/>
        <v>2.3245002324500233E-2</v>
      </c>
    </row>
    <row r="9" spans="1:15" ht="17.25" customHeight="1" x14ac:dyDescent="0.15">
      <c r="C9" s="9" t="s">
        <v>14</v>
      </c>
      <c r="D9" s="11">
        <v>3093</v>
      </c>
      <c r="E9" s="12">
        <f t="shared" si="0"/>
        <v>60.837922895357991</v>
      </c>
      <c r="F9" s="11">
        <v>2891</v>
      </c>
      <c r="G9" s="12">
        <f t="shared" si="1"/>
        <v>60.279399499582986</v>
      </c>
      <c r="H9" s="11">
        <v>2745</v>
      </c>
      <c r="I9" s="12">
        <f t="shared" si="2"/>
        <v>59.93449781659389</v>
      </c>
      <c r="J9" s="11">
        <v>2462</v>
      </c>
      <c r="K9" s="12">
        <f t="shared" si="3"/>
        <v>59.382537385431746</v>
      </c>
      <c r="L9" s="11">
        <v>2424</v>
      </c>
      <c r="M9" s="12">
        <f t="shared" si="4"/>
        <v>57.90731008122313</v>
      </c>
      <c r="N9" s="11">
        <v>2445</v>
      </c>
      <c r="O9" s="12">
        <f t="shared" si="5"/>
        <v>56.834030683403071</v>
      </c>
    </row>
    <row r="10" spans="1:15" ht="17.25" customHeight="1" x14ac:dyDescent="0.15">
      <c r="C10" s="9" t="s">
        <v>15</v>
      </c>
      <c r="D10" s="11">
        <v>154</v>
      </c>
      <c r="E10" s="12">
        <f t="shared" si="0"/>
        <v>3.0291109362706532</v>
      </c>
      <c r="F10" s="11">
        <v>155</v>
      </c>
      <c r="G10" s="12">
        <f t="shared" si="1"/>
        <v>3.2318598832360301</v>
      </c>
      <c r="H10" s="11">
        <v>147</v>
      </c>
      <c r="I10" s="12">
        <f t="shared" si="2"/>
        <v>3.2096069868995629</v>
      </c>
      <c r="J10" s="11">
        <v>152</v>
      </c>
      <c r="K10" s="12">
        <f t="shared" si="3"/>
        <v>3.6661842739990353</v>
      </c>
      <c r="L10" s="11">
        <v>141</v>
      </c>
      <c r="M10" s="12">
        <f t="shared" si="4"/>
        <v>3.3683707596751074</v>
      </c>
      <c r="N10" s="11">
        <v>116</v>
      </c>
      <c r="O10" s="12">
        <f t="shared" si="5"/>
        <v>2.6964202696420267</v>
      </c>
    </row>
    <row r="11" spans="1:15" ht="17.25" customHeight="1" x14ac:dyDescent="0.15">
      <c r="C11" s="9" t="s">
        <v>18</v>
      </c>
      <c r="D11" s="11">
        <v>175</v>
      </c>
      <c r="E11" s="12">
        <f t="shared" si="0"/>
        <v>3.4421715184893786</v>
      </c>
      <c r="F11" s="11">
        <v>171</v>
      </c>
      <c r="G11" s="12">
        <f t="shared" si="1"/>
        <v>3.5654712260216845</v>
      </c>
      <c r="H11" s="11">
        <v>149</v>
      </c>
      <c r="I11" s="12">
        <f t="shared" si="2"/>
        <v>3.2532751091703052</v>
      </c>
      <c r="J11" s="11">
        <v>129</v>
      </c>
      <c r="K11" s="12">
        <f t="shared" si="3"/>
        <v>3.1114327062228653</v>
      </c>
      <c r="L11" s="11">
        <v>101</v>
      </c>
      <c r="M11" s="12">
        <f t="shared" si="4"/>
        <v>2.41280458671763</v>
      </c>
      <c r="N11" s="11">
        <v>110</v>
      </c>
      <c r="O11" s="12">
        <f t="shared" si="5"/>
        <v>2.5569502556950252</v>
      </c>
    </row>
    <row r="12" spans="1:15" ht="17.25" customHeight="1" x14ac:dyDescent="0.15">
      <c r="C12" s="9" t="s">
        <v>6</v>
      </c>
      <c r="D12" s="11">
        <f>SUM(D3:D11)</f>
        <v>5084</v>
      </c>
      <c r="E12" s="12">
        <f>(D12/D$12)*100</f>
        <v>100</v>
      </c>
      <c r="F12" s="11">
        <f>SUM(F3:F11)</f>
        <v>4796</v>
      </c>
      <c r="G12" s="12">
        <f>(F12/F$12)*100</f>
        <v>100</v>
      </c>
      <c r="H12" s="11">
        <f>SUM(H3:H11)</f>
        <v>4580</v>
      </c>
      <c r="I12" s="12">
        <f>(H12/H$12)*100</f>
        <v>100</v>
      </c>
      <c r="J12" s="11">
        <f>SUM(J3:J11)</f>
        <v>4146</v>
      </c>
      <c r="K12" s="12">
        <f>(J12/J$12)*100</f>
        <v>100</v>
      </c>
      <c r="L12" s="11">
        <f>SUM(L3:L11)</f>
        <v>4186</v>
      </c>
      <c r="M12" s="12">
        <f>(L12/L$12)*100</f>
        <v>100</v>
      </c>
      <c r="N12" s="11">
        <f>SUM(N3:N11)</f>
        <v>4302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59</v>
      </c>
      <c r="E14" s="15">
        <f t="shared" ref="E14:E23" si="6">(D14/D$23)*100</f>
        <v>1.3222770058269833</v>
      </c>
      <c r="F14" s="14">
        <v>75</v>
      </c>
      <c r="G14" s="15">
        <f t="shared" ref="G14:G23" si="7">(F14/F$23)*100</f>
        <v>1.7651212049894092</v>
      </c>
      <c r="H14" s="14">
        <v>68</v>
      </c>
      <c r="I14" s="15">
        <f t="shared" ref="I14:I23" si="8">(H14/H$23)*100</f>
        <v>1.6944928980812359</v>
      </c>
      <c r="J14" s="14">
        <v>77</v>
      </c>
      <c r="K14" s="15">
        <f t="shared" ref="K14:K23" si="9">(J14/J$23)*100</f>
        <v>2.1377012770682953</v>
      </c>
      <c r="L14" s="14">
        <v>76</v>
      </c>
      <c r="M14" s="15">
        <f t="shared" ref="M14:M23" si="10">(L14/L$23)*100</f>
        <v>2.1845357861454442</v>
      </c>
      <c r="N14" s="14">
        <v>86</v>
      </c>
      <c r="O14" s="15">
        <f t="shared" ref="O14:O23" si="11">(N14/N$23)*100</f>
        <v>2.3789764868603043</v>
      </c>
    </row>
    <row r="15" spans="1:15" ht="17.25" customHeight="1" x14ac:dyDescent="0.15">
      <c r="C15" s="9" t="s">
        <v>16</v>
      </c>
      <c r="D15" s="11">
        <v>797</v>
      </c>
      <c r="E15" s="12">
        <f t="shared" si="6"/>
        <v>17.861945316001794</v>
      </c>
      <c r="F15" s="11">
        <v>773</v>
      </c>
      <c r="G15" s="12">
        <f t="shared" si="7"/>
        <v>18.192515886090845</v>
      </c>
      <c r="H15" s="11">
        <v>740</v>
      </c>
      <c r="I15" s="12">
        <f t="shared" si="8"/>
        <v>18.440069773236981</v>
      </c>
      <c r="J15" s="11">
        <v>702</v>
      </c>
      <c r="K15" s="12">
        <f t="shared" si="9"/>
        <v>19.489172681843421</v>
      </c>
      <c r="L15" s="11">
        <v>718</v>
      </c>
      <c r="M15" s="12">
        <f t="shared" si="10"/>
        <v>20.638114400689851</v>
      </c>
      <c r="N15" s="11">
        <v>833</v>
      </c>
      <c r="O15" s="12">
        <f t="shared" si="11"/>
        <v>23.042876901798063</v>
      </c>
    </row>
    <row r="16" spans="1:15" ht="17.25" customHeight="1" x14ac:dyDescent="0.15">
      <c r="C16" s="9" t="s">
        <v>11</v>
      </c>
      <c r="D16" s="11">
        <v>5</v>
      </c>
      <c r="E16" s="12">
        <f t="shared" si="6"/>
        <v>0.11205737337516809</v>
      </c>
      <c r="F16" s="11">
        <v>2</v>
      </c>
      <c r="G16" s="12">
        <f t="shared" si="7"/>
        <v>4.7069898799717583E-2</v>
      </c>
      <c r="H16" s="11">
        <v>3</v>
      </c>
      <c r="I16" s="12">
        <f t="shared" si="8"/>
        <v>7.4757039621230995E-2</v>
      </c>
      <c r="J16" s="11">
        <v>1</v>
      </c>
      <c r="K16" s="12">
        <f t="shared" si="9"/>
        <v>2.7762354247640203E-2</v>
      </c>
      <c r="L16" s="11">
        <v>3</v>
      </c>
      <c r="M16" s="12">
        <f t="shared" si="10"/>
        <v>8.6231675768899105E-2</v>
      </c>
      <c r="N16" s="11">
        <v>2</v>
      </c>
      <c r="O16" s="12">
        <f t="shared" si="11"/>
        <v>5.5325034578146609E-2</v>
      </c>
    </row>
    <row r="17" spans="2:15" ht="17.25" customHeight="1" x14ac:dyDescent="0.15">
      <c r="C17" s="9" t="s">
        <v>17</v>
      </c>
      <c r="D17" s="11">
        <v>176</v>
      </c>
      <c r="E17" s="12">
        <f t="shared" si="6"/>
        <v>3.9444195428059166</v>
      </c>
      <c r="F17" s="11">
        <v>152</v>
      </c>
      <c r="G17" s="12">
        <f t="shared" si="7"/>
        <v>3.5773123087785361</v>
      </c>
      <c r="H17" s="11">
        <v>160</v>
      </c>
      <c r="I17" s="12">
        <f t="shared" si="8"/>
        <v>3.9870421131323197</v>
      </c>
      <c r="J17" s="11">
        <v>143</v>
      </c>
      <c r="K17" s="12">
        <f t="shared" si="9"/>
        <v>3.9700166574125486</v>
      </c>
      <c r="L17" s="11">
        <v>151</v>
      </c>
      <c r="M17" s="12">
        <f t="shared" si="10"/>
        <v>4.3403276803679214</v>
      </c>
      <c r="N17" s="11">
        <v>157</v>
      </c>
      <c r="O17" s="12">
        <f t="shared" si="11"/>
        <v>4.3430152143845087</v>
      </c>
    </row>
    <row r="18" spans="2:15" ht="17.25" customHeight="1" x14ac:dyDescent="0.15">
      <c r="C18" s="9" t="s">
        <v>12</v>
      </c>
      <c r="D18" s="11">
        <v>564</v>
      </c>
      <c r="E18" s="12">
        <f t="shared" si="6"/>
        <v>12.640071716718959</v>
      </c>
      <c r="F18" s="11">
        <v>551</v>
      </c>
      <c r="G18" s="12">
        <f t="shared" si="7"/>
        <v>12.967757119322194</v>
      </c>
      <c r="H18" s="11">
        <v>542</v>
      </c>
      <c r="I18" s="12">
        <f t="shared" si="8"/>
        <v>13.506105158235734</v>
      </c>
      <c r="J18" s="11">
        <v>494</v>
      </c>
      <c r="K18" s="12">
        <f t="shared" si="9"/>
        <v>13.714602998334257</v>
      </c>
      <c r="L18" s="11">
        <v>472</v>
      </c>
      <c r="M18" s="12">
        <f t="shared" si="10"/>
        <v>13.567116987640127</v>
      </c>
      <c r="N18" s="11">
        <v>503</v>
      </c>
      <c r="O18" s="12">
        <f t="shared" si="11"/>
        <v>13.914246196403873</v>
      </c>
    </row>
    <row r="19" spans="2:15" ht="17.25" customHeight="1" x14ac:dyDescent="0.15">
      <c r="C19" s="9" t="s">
        <v>13</v>
      </c>
      <c r="D19" s="11">
        <v>4</v>
      </c>
      <c r="E19" s="12">
        <f t="shared" si="6"/>
        <v>8.964589870013448E-2</v>
      </c>
      <c r="F19" s="11">
        <v>5</v>
      </c>
      <c r="G19" s="12">
        <f t="shared" si="7"/>
        <v>0.11767474699929395</v>
      </c>
      <c r="H19" s="11">
        <v>5</v>
      </c>
      <c r="I19" s="12">
        <f t="shared" si="8"/>
        <v>0.12459506603538499</v>
      </c>
      <c r="J19" s="11">
        <v>3</v>
      </c>
      <c r="K19" s="12">
        <f t="shared" si="9"/>
        <v>8.3287062742920595E-2</v>
      </c>
      <c r="L19" s="11">
        <v>4</v>
      </c>
      <c r="M19" s="12">
        <f t="shared" si="10"/>
        <v>0.11497556769186547</v>
      </c>
      <c r="N19" s="11">
        <v>2</v>
      </c>
      <c r="O19" s="12">
        <f t="shared" si="11"/>
        <v>5.5325034578146609E-2</v>
      </c>
    </row>
    <row r="20" spans="2:15" ht="17.25" customHeight="1" x14ac:dyDescent="0.15">
      <c r="C20" s="9" t="s">
        <v>14</v>
      </c>
      <c r="D20" s="11">
        <v>2561</v>
      </c>
      <c r="E20" s="12">
        <f t="shared" si="6"/>
        <v>57.395786642761095</v>
      </c>
      <c r="F20" s="11">
        <v>2400</v>
      </c>
      <c r="G20" s="12">
        <f t="shared" si="7"/>
        <v>56.483878559661093</v>
      </c>
      <c r="H20" s="11">
        <v>2231</v>
      </c>
      <c r="I20" s="12">
        <f t="shared" si="8"/>
        <v>55.594318464988788</v>
      </c>
      <c r="J20" s="11">
        <v>1961</v>
      </c>
      <c r="K20" s="12">
        <f t="shared" si="9"/>
        <v>54.441976679622428</v>
      </c>
      <c r="L20" s="11">
        <v>1870</v>
      </c>
      <c r="M20" s="12">
        <f t="shared" si="10"/>
        <v>53.751077895947105</v>
      </c>
      <c r="N20" s="11">
        <v>1824</v>
      </c>
      <c r="O20" s="12">
        <f t="shared" si="11"/>
        <v>50.456431535269708</v>
      </c>
    </row>
    <row r="21" spans="2:15" ht="17.25" customHeight="1" x14ac:dyDescent="0.15">
      <c r="C21" s="9" t="s">
        <v>15</v>
      </c>
      <c r="D21" s="11">
        <v>156</v>
      </c>
      <c r="E21" s="12">
        <f t="shared" si="6"/>
        <v>3.4961900493052442</v>
      </c>
      <c r="F21" s="11">
        <v>154</v>
      </c>
      <c r="G21" s="12">
        <f t="shared" si="7"/>
        <v>3.6243822075782535</v>
      </c>
      <c r="H21" s="11">
        <v>142</v>
      </c>
      <c r="I21" s="12">
        <f t="shared" si="8"/>
        <v>3.5384998754049337</v>
      </c>
      <c r="J21" s="11">
        <v>133</v>
      </c>
      <c r="K21" s="12">
        <f t="shared" si="9"/>
        <v>3.6923931149361469</v>
      </c>
      <c r="L21" s="11">
        <v>124</v>
      </c>
      <c r="M21" s="12">
        <f t="shared" si="10"/>
        <v>3.5642425984478296</v>
      </c>
      <c r="N21" s="11">
        <v>120</v>
      </c>
      <c r="O21" s="12">
        <f t="shared" si="11"/>
        <v>3.3195020746887969</v>
      </c>
    </row>
    <row r="22" spans="2:15" ht="17.25" customHeight="1" x14ac:dyDescent="0.15">
      <c r="C22" s="9" t="s">
        <v>18</v>
      </c>
      <c r="D22" s="11">
        <v>140</v>
      </c>
      <c r="E22" s="12">
        <f t="shared" si="6"/>
        <v>3.1376064545047067</v>
      </c>
      <c r="F22" s="11">
        <v>137</v>
      </c>
      <c r="G22" s="12">
        <f t="shared" si="7"/>
        <v>3.224288067780654</v>
      </c>
      <c r="H22" s="11">
        <v>122</v>
      </c>
      <c r="I22" s="12">
        <f t="shared" si="8"/>
        <v>3.0401196112633939</v>
      </c>
      <c r="J22" s="11">
        <v>88</v>
      </c>
      <c r="K22" s="12">
        <f t="shared" si="9"/>
        <v>2.4430871737923376</v>
      </c>
      <c r="L22" s="11">
        <v>61</v>
      </c>
      <c r="M22" s="12">
        <f t="shared" si="10"/>
        <v>1.7533774073009485</v>
      </c>
      <c r="N22" s="11">
        <v>88</v>
      </c>
      <c r="O22" s="12">
        <f t="shared" si="11"/>
        <v>2.4343015214384511</v>
      </c>
    </row>
    <row r="23" spans="2:15" ht="17.25" customHeight="1" x14ac:dyDescent="0.15">
      <c r="C23" s="9" t="s">
        <v>6</v>
      </c>
      <c r="D23" s="11">
        <f>SUM(D14:D22)</f>
        <v>4462</v>
      </c>
      <c r="E23" s="12">
        <f t="shared" si="6"/>
        <v>100</v>
      </c>
      <c r="F23" s="11">
        <f>SUM(F14:F22)</f>
        <v>4249</v>
      </c>
      <c r="G23" s="12">
        <f t="shared" si="7"/>
        <v>100</v>
      </c>
      <c r="H23" s="11">
        <f>SUM(H14:H22)</f>
        <v>4013</v>
      </c>
      <c r="I23" s="12">
        <f t="shared" si="8"/>
        <v>100</v>
      </c>
      <c r="J23" s="11">
        <f>SUM(J14:J22)</f>
        <v>3602</v>
      </c>
      <c r="K23" s="12">
        <f t="shared" si="9"/>
        <v>100</v>
      </c>
      <c r="L23" s="11">
        <f>SUM(L14:L22)</f>
        <v>3479</v>
      </c>
      <c r="M23" s="12">
        <f t="shared" si="10"/>
        <v>100</v>
      </c>
      <c r="N23" s="11">
        <v>3615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138</v>
      </c>
      <c r="E25" s="15">
        <f t="shared" ref="E25:E33" si="13">(D25/D$34)*100</f>
        <v>1.4456316781898177</v>
      </c>
      <c r="F25" s="14">
        <f t="shared" ref="F25" si="14">SUM(F3,F14)</f>
        <v>142</v>
      </c>
      <c r="G25" s="15">
        <f t="shared" ref="G25:G33" si="15">(F25/F$34)*100</f>
        <v>1.5699281370923162</v>
      </c>
      <c r="H25" s="14">
        <f t="shared" ref="H25" si="16">SUM(H3,H14)</f>
        <v>123</v>
      </c>
      <c r="I25" s="15">
        <f t="shared" ref="I25:I33" si="17">(H25/H$34)*100</f>
        <v>1.4313976492493889</v>
      </c>
      <c r="J25" s="14">
        <f t="shared" ref="J25" si="18">SUM(J3,J14)</f>
        <v>133</v>
      </c>
      <c r="K25" s="15">
        <f t="shared" ref="K25:K33" si="19">(J25/J$34)*100</f>
        <v>1.7165720185854414</v>
      </c>
      <c r="L25" s="14">
        <f t="shared" ref="L25:N25" si="20">SUM(L3,L14)</f>
        <v>140</v>
      </c>
      <c r="M25" s="15">
        <f t="shared" ref="M25:M33" si="21">(L25/L$34)*100</f>
        <v>1.8264840182648401</v>
      </c>
      <c r="N25" s="14">
        <f t="shared" si="20"/>
        <v>150</v>
      </c>
      <c r="O25" s="15">
        <f t="shared" ref="O25:O33" si="22">(N25/N$34)*100</f>
        <v>1.8946570670708602</v>
      </c>
    </row>
    <row r="26" spans="2:15" ht="17.25" customHeight="1" x14ac:dyDescent="0.15">
      <c r="C26" s="9" t="s">
        <v>16</v>
      </c>
      <c r="D26" s="11">
        <f t="shared" ref="D26" si="23">SUM(D4,D15)</f>
        <v>1489</v>
      </c>
      <c r="E26" s="12">
        <f t="shared" si="13"/>
        <v>15.598156295830714</v>
      </c>
      <c r="F26" s="11">
        <f t="shared" ref="F26" si="24">SUM(F4,F15)</f>
        <v>1452</v>
      </c>
      <c r="G26" s="12">
        <f t="shared" si="15"/>
        <v>16.053067993366501</v>
      </c>
      <c r="H26" s="11">
        <f t="shared" ref="H26" si="25">SUM(H4,H15)</f>
        <v>1425</v>
      </c>
      <c r="I26" s="12">
        <f t="shared" si="17"/>
        <v>16.583265448620971</v>
      </c>
      <c r="J26" s="11">
        <f t="shared" ref="J26" si="26">SUM(J4,J15)</f>
        <v>1316</v>
      </c>
      <c r="K26" s="12">
        <f t="shared" si="19"/>
        <v>16.985028394424369</v>
      </c>
      <c r="L26" s="11">
        <f t="shared" ref="L26:N26" si="27">SUM(L4,L15)</f>
        <v>1373</v>
      </c>
      <c r="M26" s="12">
        <f t="shared" si="21"/>
        <v>17.912589693411611</v>
      </c>
      <c r="N26" s="11">
        <f t="shared" si="27"/>
        <v>1590</v>
      </c>
      <c r="O26" s="12">
        <f t="shared" si="22"/>
        <v>20.083364910951119</v>
      </c>
    </row>
    <row r="27" spans="2:15" ht="17.25" customHeight="1" x14ac:dyDescent="0.15">
      <c r="C27" s="9" t="s">
        <v>11</v>
      </c>
      <c r="D27" s="11">
        <f t="shared" ref="D27" si="28">SUM(D5,D16)</f>
        <v>9</v>
      </c>
      <c r="E27" s="12">
        <f t="shared" si="13"/>
        <v>9.4280326838466377E-2</v>
      </c>
      <c r="F27" s="11">
        <f t="shared" ref="F27" si="29">SUM(F5,F16)</f>
        <v>8</v>
      </c>
      <c r="G27" s="12">
        <f t="shared" si="15"/>
        <v>8.8446655610834715E-2</v>
      </c>
      <c r="H27" s="11">
        <f t="shared" ref="H27" si="30">SUM(H5,H16)</f>
        <v>10</v>
      </c>
      <c r="I27" s="12">
        <f t="shared" si="17"/>
        <v>0.11637379262190155</v>
      </c>
      <c r="J27" s="11">
        <f t="shared" ref="J27" si="31">SUM(J5,J16)</f>
        <v>5</v>
      </c>
      <c r="K27" s="12">
        <f t="shared" si="19"/>
        <v>6.4532782653588028E-2</v>
      </c>
      <c r="L27" s="11">
        <f t="shared" ref="L27:N27" si="32">SUM(L5,L16)</f>
        <v>8</v>
      </c>
      <c r="M27" s="12">
        <f t="shared" si="21"/>
        <v>0.10437051532941945</v>
      </c>
      <c r="N27" s="11">
        <f t="shared" si="32"/>
        <v>9</v>
      </c>
      <c r="O27" s="12">
        <f t="shared" si="22"/>
        <v>0.11367942402425162</v>
      </c>
    </row>
    <row r="28" spans="2:15" ht="17.25" customHeight="1" x14ac:dyDescent="0.15">
      <c r="C28" s="9" t="s">
        <v>17</v>
      </c>
      <c r="D28" s="11">
        <f t="shared" ref="D28" si="33">SUM(D6,D17)</f>
        <v>436</v>
      </c>
      <c r="E28" s="12">
        <f t="shared" si="13"/>
        <v>4.567358055730149</v>
      </c>
      <c r="F28" s="11">
        <f t="shared" ref="F28" si="34">SUM(F6,F17)</f>
        <v>395</v>
      </c>
      <c r="G28" s="12">
        <f t="shared" si="15"/>
        <v>4.3670536207849642</v>
      </c>
      <c r="H28" s="11">
        <f t="shared" ref="H28" si="35">SUM(H6,H17)</f>
        <v>401</v>
      </c>
      <c r="I28" s="12">
        <f t="shared" si="17"/>
        <v>4.666589084138252</v>
      </c>
      <c r="J28" s="11">
        <f t="shared" ref="J28" si="36">SUM(J6,J17)</f>
        <v>371</v>
      </c>
      <c r="K28" s="12">
        <f t="shared" si="19"/>
        <v>4.7883324728962311</v>
      </c>
      <c r="L28" s="11">
        <f t="shared" ref="L28:N28" si="37">SUM(L6,L17)</f>
        <v>405</v>
      </c>
      <c r="M28" s="12">
        <f t="shared" si="21"/>
        <v>5.283757338551859</v>
      </c>
      <c r="N28" s="11">
        <f t="shared" si="37"/>
        <v>400</v>
      </c>
      <c r="O28" s="12">
        <f t="shared" si="22"/>
        <v>5.0524188455222943</v>
      </c>
    </row>
    <row r="29" spans="2:15" ht="17.25" customHeight="1" x14ac:dyDescent="0.15">
      <c r="C29" s="9" t="s">
        <v>12</v>
      </c>
      <c r="D29" s="11">
        <f t="shared" ref="D29" si="38">SUM(D7,D18)</f>
        <v>1185</v>
      </c>
      <c r="E29" s="12">
        <f t="shared" si="13"/>
        <v>12.41357636706474</v>
      </c>
      <c r="F29" s="11">
        <f t="shared" ref="F29" si="39">SUM(F7,F18)</f>
        <v>1132</v>
      </c>
      <c r="G29" s="12">
        <f t="shared" si="15"/>
        <v>12.515201768933112</v>
      </c>
      <c r="H29" s="11">
        <f t="shared" ref="H29" si="40">SUM(H7,H18)</f>
        <v>1090</v>
      </c>
      <c r="I29" s="12">
        <f t="shared" si="17"/>
        <v>12.684743395787269</v>
      </c>
      <c r="J29" s="11">
        <f t="shared" ref="J29" si="41">SUM(J7,J18)</f>
        <v>992</v>
      </c>
      <c r="K29" s="12">
        <f t="shared" si="19"/>
        <v>12.803304078471864</v>
      </c>
      <c r="L29" s="11">
        <f t="shared" ref="L29:N29" si="42">SUM(L7,L18)</f>
        <v>1012</v>
      </c>
      <c r="M29" s="12">
        <f t="shared" si="21"/>
        <v>13.202870189171559</v>
      </c>
      <c r="N29" s="11">
        <f t="shared" si="42"/>
        <v>1062</v>
      </c>
      <c r="O29" s="12">
        <f t="shared" si="22"/>
        <v>13.414172034861691</v>
      </c>
    </row>
    <row r="30" spans="2:15" ht="17.25" customHeight="1" x14ac:dyDescent="0.15">
      <c r="C30" s="9" t="s">
        <v>13</v>
      </c>
      <c r="D30" s="11">
        <f t="shared" ref="D30" si="43">SUM(D8,D19)</f>
        <v>10</v>
      </c>
      <c r="E30" s="12">
        <f t="shared" si="13"/>
        <v>0.10475591870940709</v>
      </c>
      <c r="F30" s="11">
        <f t="shared" ref="F30" si="44">SUM(F8,F19)</f>
        <v>8</v>
      </c>
      <c r="G30" s="12">
        <f t="shared" si="15"/>
        <v>8.8446655610834715E-2</v>
      </c>
      <c r="H30" s="11">
        <f t="shared" ref="H30" si="45">SUM(H8,H19)</f>
        <v>8</v>
      </c>
      <c r="I30" s="12">
        <f t="shared" si="17"/>
        <v>9.3099034097521238E-2</v>
      </c>
      <c r="J30" s="11">
        <f t="shared" ref="J30" si="46">SUM(J8,J19)</f>
        <v>6</v>
      </c>
      <c r="K30" s="12">
        <f t="shared" si="19"/>
        <v>7.7439339184305622E-2</v>
      </c>
      <c r="L30" s="11">
        <f t="shared" ref="L30:N30" si="47">SUM(L8,L19)</f>
        <v>6</v>
      </c>
      <c r="M30" s="12">
        <f t="shared" si="21"/>
        <v>7.8277886497064575E-2</v>
      </c>
      <c r="N30" s="11">
        <f t="shared" si="47"/>
        <v>3</v>
      </c>
      <c r="O30" s="12">
        <f t="shared" si="22"/>
        <v>3.7893141341417205E-2</v>
      </c>
    </row>
    <row r="31" spans="2:15" ht="17.25" customHeight="1" x14ac:dyDescent="0.15">
      <c r="C31" s="9" t="s">
        <v>14</v>
      </c>
      <c r="D31" s="11">
        <f t="shared" ref="D31" si="48">SUM(D9,D20)</f>
        <v>5654</v>
      </c>
      <c r="E31" s="12">
        <f t="shared" si="13"/>
        <v>59.228996438298765</v>
      </c>
      <c r="F31" s="11">
        <f t="shared" ref="F31" si="49">SUM(F9,F20)</f>
        <v>5291</v>
      </c>
      <c r="G31" s="12">
        <f t="shared" si="15"/>
        <v>58.496406854615813</v>
      </c>
      <c r="H31" s="11">
        <f t="shared" ref="H31" si="50">SUM(H9,H20)</f>
        <v>4976</v>
      </c>
      <c r="I31" s="12">
        <f t="shared" si="17"/>
        <v>57.907599208658212</v>
      </c>
      <c r="J31" s="11">
        <f t="shared" ref="J31" si="51">SUM(J9,J20)</f>
        <v>4423</v>
      </c>
      <c r="K31" s="12">
        <f t="shared" si="19"/>
        <v>57.085699535363965</v>
      </c>
      <c r="L31" s="11">
        <f t="shared" ref="L31:N31" si="52">SUM(L9,L20)</f>
        <v>4294</v>
      </c>
      <c r="M31" s="12">
        <f t="shared" si="21"/>
        <v>56.020874103065886</v>
      </c>
      <c r="N31" s="11">
        <f t="shared" si="52"/>
        <v>4269</v>
      </c>
      <c r="O31" s="12">
        <f t="shared" si="22"/>
        <v>53.921940128836674</v>
      </c>
    </row>
    <row r="32" spans="2:15" ht="17.25" customHeight="1" x14ac:dyDescent="0.15">
      <c r="C32" s="9" t="s">
        <v>15</v>
      </c>
      <c r="D32" s="11">
        <f t="shared" ref="D32" si="53">SUM(D10,D21)</f>
        <v>310</v>
      </c>
      <c r="E32" s="12">
        <f t="shared" si="13"/>
        <v>3.2474334799916198</v>
      </c>
      <c r="F32" s="11">
        <f t="shared" ref="F32" si="54">SUM(F10,F21)</f>
        <v>309</v>
      </c>
      <c r="G32" s="12">
        <f t="shared" si="15"/>
        <v>3.4162520729684913</v>
      </c>
      <c r="H32" s="11">
        <f t="shared" ref="H32" si="55">SUM(H10,H21)</f>
        <v>289</v>
      </c>
      <c r="I32" s="12">
        <f t="shared" si="17"/>
        <v>3.3632026067729548</v>
      </c>
      <c r="J32" s="11">
        <f t="shared" ref="J32" si="56">SUM(J10,J21)</f>
        <v>285</v>
      </c>
      <c r="K32" s="12">
        <f t="shared" si="19"/>
        <v>3.6783686112545171</v>
      </c>
      <c r="L32" s="11">
        <f t="shared" ref="L32:N32" si="57">SUM(L10,L21)</f>
        <v>265</v>
      </c>
      <c r="M32" s="12">
        <f t="shared" si="21"/>
        <v>3.4572733202870189</v>
      </c>
      <c r="N32" s="11">
        <f t="shared" si="57"/>
        <v>236</v>
      </c>
      <c r="O32" s="12">
        <f t="shared" si="22"/>
        <v>2.9809271188581534</v>
      </c>
    </row>
    <row r="33" spans="2:15" ht="17.25" customHeight="1" x14ac:dyDescent="0.15">
      <c r="C33" s="9" t="s">
        <v>18</v>
      </c>
      <c r="D33" s="11">
        <f t="shared" ref="D33" si="58">SUM(D11,D22)</f>
        <v>315</v>
      </c>
      <c r="E33" s="12">
        <f t="shared" si="13"/>
        <v>3.2998114393463229</v>
      </c>
      <c r="F33" s="11">
        <f t="shared" ref="F33" si="59">SUM(F11,F22)</f>
        <v>308</v>
      </c>
      <c r="G33" s="12">
        <f t="shared" si="15"/>
        <v>3.4051962410171366</v>
      </c>
      <c r="H33" s="11">
        <f t="shared" ref="H33" si="60">SUM(H11,H22)</f>
        <v>271</v>
      </c>
      <c r="I33" s="12">
        <f t="shared" si="17"/>
        <v>3.1537297800535318</v>
      </c>
      <c r="J33" s="11">
        <f t="shared" ref="J33" si="61">SUM(J11,J22)</f>
        <v>217</v>
      </c>
      <c r="K33" s="12">
        <f t="shared" si="19"/>
        <v>2.8007227671657202</v>
      </c>
      <c r="L33" s="11">
        <f t="shared" ref="L33:N33" si="62">SUM(L11,L22)</f>
        <v>162</v>
      </c>
      <c r="M33" s="12">
        <f t="shared" si="21"/>
        <v>2.1135029354207435</v>
      </c>
      <c r="N33" s="11">
        <f t="shared" si="62"/>
        <v>198</v>
      </c>
      <c r="O33" s="12">
        <f t="shared" si="22"/>
        <v>2.5009473285335355</v>
      </c>
    </row>
    <row r="34" spans="2:15" ht="17.25" customHeight="1" x14ac:dyDescent="0.15">
      <c r="C34" s="9" t="s">
        <v>6</v>
      </c>
      <c r="D34" s="11">
        <f>SUM(D25:D33)</f>
        <v>9546</v>
      </c>
      <c r="E34" s="12">
        <f>(D34/D$34)*100</f>
        <v>100</v>
      </c>
      <c r="F34" s="11">
        <f>SUM(F25:F33)</f>
        <v>9045</v>
      </c>
      <c r="G34" s="12">
        <f>(F34/F$34)*100</f>
        <v>100</v>
      </c>
      <c r="H34" s="11">
        <f>SUM(H25:H33)</f>
        <v>8593</v>
      </c>
      <c r="I34" s="12">
        <f>(H34/H$34)*100</f>
        <v>100</v>
      </c>
      <c r="J34" s="11">
        <f>SUM(J25:J33)</f>
        <v>7748</v>
      </c>
      <c r="K34" s="12">
        <f>(J34/J$34)*100</f>
        <v>100</v>
      </c>
      <c r="L34" s="11">
        <f>SUM(L25:L33)</f>
        <v>7665</v>
      </c>
      <c r="M34" s="12">
        <f>(L34/L$34)*100</f>
        <v>100</v>
      </c>
      <c r="N34" s="11">
        <f>SUM(N25:N33)</f>
        <v>7917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L1:M1"/>
    <mergeCell ref="H1:I1"/>
    <mergeCell ref="F1:G1"/>
    <mergeCell ref="J1:K1"/>
  </mergeCells>
  <pageMargins left="0.7" right="0.7" top="0.75" bottom="0.75" header="0.3" footer="0.3"/>
  <pageSetup scale="77" orientation="portrait" r:id="rId1"/>
  <headerFooter>
    <oddHeader>&amp;L&amp;"Arial Narrow,Bold"&amp;16Total University-Fall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EAFB-AB56-4527-97D4-F2C044870071}">
  <sheetPr>
    <tabColor rgb="FFFF0000"/>
    <pageSetUpPr fitToPage="1"/>
  </sheetPr>
  <dimension ref="A1:Q36"/>
  <sheetViews>
    <sheetView topLeftCell="B21" zoomScale="120" zoomScaleNormal="120" workbookViewId="0">
      <selection activeCell="P34" sqref="P34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4.83203125" style="1" customWidth="1"/>
    <col min="10" max="10" width="5.6640625" style="1" customWidth="1"/>
    <col min="11" max="11" width="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7" width="4.83203125" style="1" bestFit="1" customWidth="1"/>
    <col min="18" max="16384" width="9.1640625" style="1"/>
  </cols>
  <sheetData>
    <row r="1" spans="1:17" ht="24" thickTop="1" x14ac:dyDescent="0.25">
      <c r="A1" s="2"/>
      <c r="B1" s="16" t="s">
        <v>22</v>
      </c>
      <c r="C1" s="2"/>
      <c r="D1" s="17"/>
      <c r="E1" s="18"/>
      <c r="F1" s="17">
        <v>2018</v>
      </c>
      <c r="G1" s="18"/>
      <c r="H1" s="17">
        <v>2019</v>
      </c>
      <c r="I1" s="18"/>
      <c r="J1" s="17">
        <v>2020</v>
      </c>
      <c r="K1" s="18"/>
      <c r="L1" s="17">
        <v>2021</v>
      </c>
      <c r="M1" s="18"/>
      <c r="N1" s="17">
        <v>2022</v>
      </c>
      <c r="O1" s="18"/>
      <c r="P1" s="17">
        <v>2023</v>
      </c>
      <c r="Q1" s="18"/>
    </row>
    <row r="2" spans="1:17" ht="14" thickBot="1" x14ac:dyDescent="0.2">
      <c r="A2" s="3" t="s">
        <v>8</v>
      </c>
      <c r="B2" s="3" t="s">
        <v>7</v>
      </c>
      <c r="C2" s="3" t="s">
        <v>19</v>
      </c>
      <c r="D2" s="5"/>
      <c r="E2" s="6"/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  <c r="P2" s="5" t="s">
        <v>0</v>
      </c>
      <c r="Q2" s="6" t="s">
        <v>9</v>
      </c>
    </row>
    <row r="3" spans="1:17" ht="17.25" customHeight="1" thickTop="1" x14ac:dyDescent="0.15">
      <c r="A3" s="1" t="s">
        <v>5</v>
      </c>
      <c r="B3" s="1" t="s">
        <v>2</v>
      </c>
      <c r="C3" s="8" t="s">
        <v>24</v>
      </c>
      <c r="D3" s="11"/>
      <c r="E3" s="12"/>
      <c r="F3" s="11">
        <f>'UG (CLASS)'!D3+'UG (Business)'!D3+'UG (SEPS)'!D3+'UG (SEST)'!D3+'UG (OO)'!D3</f>
        <v>79</v>
      </c>
      <c r="G3" s="12">
        <f>(F3/F$12)*100</f>
        <v>1.5538945712037766</v>
      </c>
      <c r="H3" s="11">
        <f>'UG (CLASS)'!F3+'UG (Business)'!F3+'UG (SEPS)'!F3+'UG (SEST)'!F3+'UG (OO)'!F3</f>
        <v>67</v>
      </c>
      <c r="I3" s="12">
        <f>(H3/H$12)*100</f>
        <v>1.3969974979149291</v>
      </c>
      <c r="J3" s="11">
        <f>'UG (CLASS)'!H3+'UG (Business)'!H3+'UG (SEPS)'!H3+'UG (SEST)'!H3+'UG (OO)'!H3</f>
        <v>55</v>
      </c>
      <c r="K3" s="12">
        <f>(J3/J$12)*100</f>
        <v>1.2008733624454149</v>
      </c>
      <c r="L3" s="11">
        <f>'UG (CLASS)'!J3+'UG (Business)'!J3+'UG (SEPS)'!J3+'UG (SEST)'!J3+'UG (OO)'!J3</f>
        <v>56</v>
      </c>
      <c r="M3" s="12">
        <f>(L3/L$12)*100</f>
        <v>1.3506994693680656</v>
      </c>
      <c r="N3" s="11">
        <f>'UG (CLASS)'!L3+'UG (Business)'!L3+'UG (SEPS)'!L3+'UG (SEST)'!L3+'UG (OO)'!L3</f>
        <v>64</v>
      </c>
      <c r="O3" s="12">
        <f>(N3/N$12)*100</f>
        <v>1.5289058767319637</v>
      </c>
      <c r="P3" s="11">
        <f>'UG (CLASS)'!N3+'UG (Business)'!N3+'UG (SEPS)'!N3+'UG (SEST)'!N3+'UG (OO)'!N3</f>
        <v>64</v>
      </c>
      <c r="Q3" s="12">
        <f>(P3/P$12)*100</f>
        <v>1.4876801487680149</v>
      </c>
    </row>
    <row r="4" spans="1:17" ht="17.25" customHeight="1" x14ac:dyDescent="0.15">
      <c r="C4" s="9" t="s">
        <v>16</v>
      </c>
      <c r="D4" s="11"/>
      <c r="E4" s="12"/>
      <c r="F4" s="11">
        <f>'UG (CLASS)'!D4+'UG (Business)'!D4+'UG (SEPS)'!D4+'UG (SEST)'!D4+'UG (OO)'!D4</f>
        <v>692</v>
      </c>
      <c r="G4" s="12">
        <f t="shared" ref="G4:G12" si="0">(F4/F$12)*100</f>
        <v>13.611329661683714</v>
      </c>
      <c r="H4" s="11">
        <f>'UG (CLASS)'!F4+'UG (Business)'!F4+'UG (SEPS)'!F4+'UG (SEST)'!F4+'UG (OO)'!F4</f>
        <v>679</v>
      </c>
      <c r="I4" s="12">
        <f t="shared" ref="I4:I12" si="1">(H4/H$12)*100</f>
        <v>14.157631359466222</v>
      </c>
      <c r="J4" s="11">
        <f>'UG (CLASS)'!H4+'UG (Business)'!H4+'UG (SEPS)'!H4+'UG (SEST)'!H4+'UG (OO)'!H4</f>
        <v>685</v>
      </c>
      <c r="K4" s="12">
        <f t="shared" ref="K4:K12" si="2">(J4/J$12)*100</f>
        <v>14.956331877729257</v>
      </c>
      <c r="L4" s="11">
        <f>'UG (CLASS)'!J4+'UG (Business)'!J4+'UG (SEPS)'!J4+'UG (SEST)'!J4+'UG (OO)'!J4</f>
        <v>614</v>
      </c>
      <c r="M4" s="12">
        <f t="shared" ref="M4:M12" si="3">(L4/L$12)*100</f>
        <v>14.809454896285576</v>
      </c>
      <c r="N4" s="11">
        <f>'UG (CLASS)'!L4+'UG (Business)'!L4+'UG (SEPS)'!L4+'UG (SEST)'!L4+'UG (OO)'!L4</f>
        <v>655</v>
      </c>
      <c r="O4" s="12">
        <f t="shared" ref="O4:O12" si="4">(N4/N$12)*100</f>
        <v>15.647396082178691</v>
      </c>
      <c r="P4" s="11">
        <f>'UG (CLASS)'!N4+'UG (Business)'!N4+'UG (SEPS)'!N4+'UG (SEST)'!N4+'UG (OO)'!N4</f>
        <v>757</v>
      </c>
      <c r="Q4" s="12">
        <f t="shared" ref="Q4:Q12" si="5">(P4/P$12)*100</f>
        <v>17.596466759646674</v>
      </c>
    </row>
    <row r="5" spans="1:17" ht="17.25" customHeight="1" x14ac:dyDescent="0.15">
      <c r="C5" s="9" t="s">
        <v>11</v>
      </c>
      <c r="D5" s="11"/>
      <c r="E5" s="12"/>
      <c r="F5" s="11">
        <f>'UG (CLASS)'!D5+'UG (Business)'!D5+'UG (SEPS)'!D5+'UG (SEST)'!D5+'UG (OO)'!D5</f>
        <v>4</v>
      </c>
      <c r="G5" s="12">
        <f t="shared" si="0"/>
        <v>7.8678206136900075E-2</v>
      </c>
      <c r="H5" s="11">
        <f>'UG (CLASS)'!F5+'UG (Business)'!F5+'UG (SEPS)'!F5+'UG (SEST)'!F5+'UG (OO)'!F5</f>
        <v>6</v>
      </c>
      <c r="I5" s="12">
        <f t="shared" si="1"/>
        <v>0.12510425354462051</v>
      </c>
      <c r="J5" s="11">
        <f>'UG (CLASS)'!H5+'UG (Business)'!H5+'UG (SEPS)'!H5+'UG (SEST)'!H5+'UG (OO)'!H5</f>
        <v>7</v>
      </c>
      <c r="K5" s="12">
        <f t="shared" si="2"/>
        <v>0.15283842794759825</v>
      </c>
      <c r="L5" s="11">
        <f>'UG (CLASS)'!J5+'UG (Business)'!J5+'UG (SEPS)'!J5+'UG (SEST)'!J5+'UG (OO)'!J5</f>
        <v>4</v>
      </c>
      <c r="M5" s="12">
        <f t="shared" si="3"/>
        <v>9.6478533526290405E-2</v>
      </c>
      <c r="N5" s="11">
        <f>'UG (CLASS)'!L5+'UG (Business)'!L5+'UG (SEPS)'!L5+'UG (SEST)'!L5+'UG (OO)'!L5</f>
        <v>5</v>
      </c>
      <c r="O5" s="12">
        <f t="shared" si="4"/>
        <v>0.11944577161968467</v>
      </c>
      <c r="P5" s="11">
        <f>'UG (CLASS)'!N5+'UG (Business)'!N5+'UG (SEPS)'!N5+'UG (SEST)'!N5+'UG (OO)'!N5</f>
        <v>7</v>
      </c>
      <c r="Q5" s="12">
        <f t="shared" si="5"/>
        <v>0.16271501627150164</v>
      </c>
    </row>
    <row r="6" spans="1:17" ht="17.25" customHeight="1" x14ac:dyDescent="0.15">
      <c r="C6" s="9" t="s">
        <v>17</v>
      </c>
      <c r="D6" s="11"/>
      <c r="E6" s="12"/>
      <c r="F6" s="11">
        <f>'UG (CLASS)'!D6+'UG (Business)'!D6+'UG (SEPS)'!D6+'UG (SEST)'!D6+'UG (OO)'!D6</f>
        <v>260</v>
      </c>
      <c r="G6" s="12">
        <f t="shared" si="0"/>
        <v>5.1140833988985053</v>
      </c>
      <c r="H6" s="11">
        <f>'UG (CLASS)'!F6+'UG (Business)'!F6+'UG (SEPS)'!F6+'UG (SEST)'!F6+'UG (OO)'!F6</f>
        <v>243</v>
      </c>
      <c r="I6" s="12">
        <f t="shared" si="1"/>
        <v>5.0667222685571316</v>
      </c>
      <c r="J6" s="11">
        <f>'UG (CLASS)'!H6+'UG (Business)'!H6+'UG (SEPS)'!H6+'UG (SEST)'!H6+'UG (OO)'!H6</f>
        <v>241</v>
      </c>
      <c r="K6" s="12">
        <f t="shared" si="2"/>
        <v>5.2620087336244543</v>
      </c>
      <c r="L6" s="11">
        <f>'UG (CLASS)'!J6+'UG (Business)'!J6+'UG (SEPS)'!J6+'UG (SEST)'!J6+'UG (OO)'!J6</f>
        <v>228</v>
      </c>
      <c r="M6" s="12">
        <f t="shared" si="3"/>
        <v>5.4992764109985526</v>
      </c>
      <c r="N6" s="11">
        <f>'UG (CLASS)'!L6+'UG (Business)'!L6+'UG (SEPS)'!L6+'UG (SEST)'!L6+'UG (OO)'!L6</f>
        <v>254</v>
      </c>
      <c r="O6" s="12">
        <f t="shared" si="4"/>
        <v>6.067845198279981</v>
      </c>
      <c r="P6" s="11">
        <f>'UG (CLASS)'!N6+'UG (Business)'!N6+'UG (SEPS)'!N6+'UG (SEST)'!N6+'UG (OO)'!N6</f>
        <v>243</v>
      </c>
      <c r="Q6" s="12">
        <f t="shared" si="5"/>
        <v>5.6485355648535567</v>
      </c>
    </row>
    <row r="7" spans="1:17" ht="17.25" customHeight="1" x14ac:dyDescent="0.15">
      <c r="C7" s="9" t="s">
        <v>12</v>
      </c>
      <c r="D7" s="11"/>
      <c r="E7" s="12"/>
      <c r="F7" s="11">
        <f>'UG (CLASS)'!D7+'UG (Business)'!D7+'UG (SEPS)'!D7+'UG (SEST)'!D7+'UG (OO)'!D7</f>
        <v>621</v>
      </c>
      <c r="G7" s="12">
        <f t="shared" si="0"/>
        <v>12.214791502753737</v>
      </c>
      <c r="H7" s="11">
        <f>'UG (CLASS)'!F7+'UG (Business)'!F7+'UG (SEPS)'!F7+'UG (SEST)'!F7+'UG (OO)'!F7</f>
        <v>581</v>
      </c>
      <c r="I7" s="12">
        <f t="shared" si="1"/>
        <v>12.114261884904087</v>
      </c>
      <c r="J7" s="11">
        <f>'UG (CLASS)'!H7+'UG (Business)'!H7+'UG (SEPS)'!H7+'UG (SEST)'!H7+'UG (OO)'!H7</f>
        <v>548</v>
      </c>
      <c r="K7" s="12">
        <f t="shared" si="2"/>
        <v>11.965065502183405</v>
      </c>
      <c r="L7" s="11">
        <f>'UG (CLASS)'!J7+'UG (Business)'!J7+'UG (SEPS)'!J7+'UG (SEST)'!J7+'UG (OO)'!J7</f>
        <v>498</v>
      </c>
      <c r="M7" s="12">
        <f t="shared" si="3"/>
        <v>12.011577424023155</v>
      </c>
      <c r="N7" s="11">
        <f>'UG (CLASS)'!L7+'UG (Business)'!L7+'UG (SEPS)'!L7+'UG (SEST)'!L7+'UG (OO)'!L7</f>
        <v>540</v>
      </c>
      <c r="O7" s="12">
        <f t="shared" si="4"/>
        <v>12.900143334925943</v>
      </c>
      <c r="P7" s="11">
        <f>'UG (CLASS)'!N7+'UG (Business)'!N7+'UG (SEPS)'!N7+'UG (SEST)'!N7+'UG (OO)'!N7</f>
        <v>559</v>
      </c>
      <c r="Q7" s="12">
        <f t="shared" si="5"/>
        <v>12.993956299395629</v>
      </c>
    </row>
    <row r="8" spans="1:17" ht="17.25" customHeight="1" x14ac:dyDescent="0.15">
      <c r="C8" s="9" t="s">
        <v>13</v>
      </c>
      <c r="D8" s="11"/>
      <c r="E8" s="12"/>
      <c r="F8" s="11">
        <f>'UG (CLASS)'!D8+'UG (Business)'!D8+'UG (SEPS)'!D8+'UG (SEST)'!D8+'UG (OO)'!D8</f>
        <v>6</v>
      </c>
      <c r="G8" s="12">
        <f t="shared" si="0"/>
        <v>0.11801730920535011</v>
      </c>
      <c r="H8" s="11">
        <f>'UG (CLASS)'!F8+'UG (Business)'!F8+'UG (SEPS)'!F8+'UG (SEST)'!F8+'UG (OO)'!F8</f>
        <v>3</v>
      </c>
      <c r="I8" s="12">
        <f t="shared" si="1"/>
        <v>6.2552126772310257E-2</v>
      </c>
      <c r="J8" s="11">
        <f>'UG (CLASS)'!H8+'UG (Business)'!H8+'UG (SEPS)'!H8+'UG (SEST)'!H8+'UG (OO)'!H8</f>
        <v>3</v>
      </c>
      <c r="K8" s="12">
        <f t="shared" si="2"/>
        <v>6.5502183406113537E-2</v>
      </c>
      <c r="L8" s="11">
        <f>'UG (CLASS)'!J8+'UG (Business)'!J8+'UG (SEPS)'!J8+'UG (SEST)'!J8+'UG (OO)'!J8</f>
        <v>3</v>
      </c>
      <c r="M8" s="12">
        <f t="shared" si="3"/>
        <v>7.2358900144717797E-2</v>
      </c>
      <c r="N8" s="11">
        <f>'UG (CLASS)'!L8+'UG (Business)'!L8+'UG (SEPS)'!L8+'UG (SEST)'!L8+'UG (OO)'!L8</f>
        <v>2</v>
      </c>
      <c r="O8" s="12">
        <f t="shared" si="4"/>
        <v>4.7778308647873864E-2</v>
      </c>
      <c r="P8" s="11">
        <f>'UG (CLASS)'!N8+'UG (Business)'!N8+'UG (SEPS)'!N8+'UG (SEST)'!N8+'UG (OO)'!N8</f>
        <v>1</v>
      </c>
      <c r="Q8" s="12">
        <f t="shared" si="5"/>
        <v>2.3245002324500233E-2</v>
      </c>
    </row>
    <row r="9" spans="1:17" ht="17.25" customHeight="1" x14ac:dyDescent="0.15">
      <c r="C9" s="9" t="s">
        <v>14</v>
      </c>
      <c r="D9" s="11"/>
      <c r="E9" s="12"/>
      <c r="F9" s="11">
        <f>'UG (CLASS)'!D9+'UG (Business)'!D9+'UG (SEPS)'!D9+'UG (SEST)'!D9+'UG (OO)'!D9</f>
        <v>3093</v>
      </c>
      <c r="G9" s="12">
        <f t="shared" si="0"/>
        <v>60.837922895357991</v>
      </c>
      <c r="H9" s="11">
        <f>'UG (CLASS)'!F9+'UG (Business)'!F9+'UG (SEPS)'!F9+'UG (SEST)'!F9+'UG (OO)'!F9</f>
        <v>2891</v>
      </c>
      <c r="I9" s="12">
        <f t="shared" si="1"/>
        <v>60.279399499582986</v>
      </c>
      <c r="J9" s="11">
        <f>'UG (CLASS)'!H9+'UG (Business)'!H9+'UG (SEPS)'!H9+'UG (SEST)'!H9+'UG (OO)'!H9</f>
        <v>2745</v>
      </c>
      <c r="K9" s="12">
        <f t="shared" si="2"/>
        <v>59.93449781659389</v>
      </c>
      <c r="L9" s="11">
        <f>'UG (CLASS)'!J9+'UG (Business)'!J9+'UG (SEPS)'!J9+'UG (SEST)'!J9+'UG (OO)'!J9</f>
        <v>2462</v>
      </c>
      <c r="M9" s="12">
        <f t="shared" si="3"/>
        <v>59.382537385431746</v>
      </c>
      <c r="N9" s="11">
        <f>'UG (CLASS)'!L9+'UG (Business)'!L9+'UG (SEPS)'!L9+'UG (SEST)'!L9+'UG (OO)'!L9</f>
        <v>2424</v>
      </c>
      <c r="O9" s="12">
        <f t="shared" si="4"/>
        <v>57.90731008122313</v>
      </c>
      <c r="P9" s="11">
        <f>'UG (CLASS)'!N9+'UG (Business)'!N9+'UG (SEPS)'!N9+'UG (SEST)'!N9+'UG (OO)'!N9</f>
        <v>2445</v>
      </c>
      <c r="Q9" s="12">
        <f t="shared" si="5"/>
        <v>56.834030683403071</v>
      </c>
    </row>
    <row r="10" spans="1:17" ht="17.25" customHeight="1" x14ac:dyDescent="0.15">
      <c r="C10" s="9" t="s">
        <v>15</v>
      </c>
      <c r="D10" s="11"/>
      <c r="E10" s="12"/>
      <c r="F10" s="11">
        <f>'UG (CLASS)'!D10+'UG (Business)'!D10+'UG (SEPS)'!D10+'UG (SEST)'!D10+'UG (OO)'!D10</f>
        <v>154</v>
      </c>
      <c r="G10" s="12">
        <f t="shared" si="0"/>
        <v>3.0291109362706532</v>
      </c>
      <c r="H10" s="11">
        <f>'UG (CLASS)'!F10+'UG (Business)'!F10+'UG (SEPS)'!F10+'UG (SEST)'!F10+'UG (OO)'!F10</f>
        <v>155</v>
      </c>
      <c r="I10" s="12">
        <f t="shared" si="1"/>
        <v>3.2318598832360301</v>
      </c>
      <c r="J10" s="11">
        <f>'UG (CLASS)'!H10+'UG (Business)'!H10+'UG (SEPS)'!H10+'UG (SEST)'!H10+'UG (OO)'!H10</f>
        <v>147</v>
      </c>
      <c r="K10" s="12">
        <f t="shared" si="2"/>
        <v>3.2096069868995629</v>
      </c>
      <c r="L10" s="11">
        <f>'UG (CLASS)'!J10+'UG (Business)'!J10+'UG (SEPS)'!J10+'UG (SEST)'!J10+'UG (OO)'!J10</f>
        <v>152</v>
      </c>
      <c r="M10" s="12">
        <f t="shared" si="3"/>
        <v>3.6661842739990353</v>
      </c>
      <c r="N10" s="11">
        <f>'UG (CLASS)'!L10+'UG (Business)'!L10+'UG (SEPS)'!L10+'UG (SEST)'!L10+'UG (OO)'!L10</f>
        <v>141</v>
      </c>
      <c r="O10" s="12">
        <f t="shared" si="4"/>
        <v>3.3683707596751074</v>
      </c>
      <c r="P10" s="11">
        <f>'UG (CLASS)'!N10+'UG (Business)'!N10+'UG (SEPS)'!N10+'UG (SEST)'!N10+'UG (OO)'!N10</f>
        <v>116</v>
      </c>
      <c r="Q10" s="12">
        <f t="shared" si="5"/>
        <v>2.6964202696420267</v>
      </c>
    </row>
    <row r="11" spans="1:17" ht="17.25" customHeight="1" x14ac:dyDescent="0.15">
      <c r="C11" s="9" t="s">
        <v>18</v>
      </c>
      <c r="D11" s="11"/>
      <c r="E11" s="12"/>
      <c r="F11" s="11">
        <f>'UG (CLASS)'!D11+'UG (Business)'!D11+'UG (SEPS)'!D11+'UG (SEST)'!D11+'UG (OO)'!D11</f>
        <v>175</v>
      </c>
      <c r="G11" s="12">
        <f t="shared" si="0"/>
        <v>3.4421715184893786</v>
      </c>
      <c r="H11" s="11">
        <f>'UG (CLASS)'!F11+'UG (Business)'!F11+'UG (SEPS)'!F11+'UG (SEST)'!F11+'UG (OO)'!F11</f>
        <v>171</v>
      </c>
      <c r="I11" s="12">
        <f t="shared" si="1"/>
        <v>3.5654712260216845</v>
      </c>
      <c r="J11" s="11">
        <f>'UG (CLASS)'!H11+'UG (Business)'!H11+'UG (SEPS)'!H11+'UG (SEST)'!H11+'UG (OO)'!H11</f>
        <v>149</v>
      </c>
      <c r="K11" s="12">
        <f t="shared" si="2"/>
        <v>3.2532751091703052</v>
      </c>
      <c r="L11" s="11">
        <f>'UG (CLASS)'!J11+'UG (Business)'!J11+'UG (SEPS)'!J11+'UG (SEST)'!J11+'UG (OO)'!J11</f>
        <v>129</v>
      </c>
      <c r="M11" s="12">
        <f t="shared" si="3"/>
        <v>3.1114327062228653</v>
      </c>
      <c r="N11" s="11">
        <f>'UG (CLASS)'!L11+'UG (Business)'!L11+'UG (SEPS)'!L11+'UG (SEST)'!L11+'UG (OO)'!L11</f>
        <v>101</v>
      </c>
      <c r="O11" s="12">
        <f t="shared" si="4"/>
        <v>2.41280458671763</v>
      </c>
      <c r="P11" s="11">
        <f>'UG (CLASS)'!N11+'UG (Business)'!N11+'UG (SEPS)'!N11+'UG (SEST)'!N11+'UG (OO)'!N11</f>
        <v>110</v>
      </c>
      <c r="Q11" s="12">
        <f t="shared" si="5"/>
        <v>2.5569502556950252</v>
      </c>
    </row>
    <row r="12" spans="1:17" ht="17.25" customHeight="1" x14ac:dyDescent="0.15">
      <c r="C12" s="9" t="s">
        <v>6</v>
      </c>
      <c r="D12" s="11"/>
      <c r="E12" s="12"/>
      <c r="F12" s="11">
        <f>SUM(F3:F11)</f>
        <v>5084</v>
      </c>
      <c r="G12" s="12">
        <f t="shared" si="0"/>
        <v>100</v>
      </c>
      <c r="H12" s="11">
        <f>SUM(H3:H11)</f>
        <v>4796</v>
      </c>
      <c r="I12" s="12">
        <f t="shared" si="1"/>
        <v>100</v>
      </c>
      <c r="J12" s="11">
        <f>SUM(J3:J11)</f>
        <v>4580</v>
      </c>
      <c r="K12" s="12">
        <f t="shared" si="2"/>
        <v>100</v>
      </c>
      <c r="L12" s="11">
        <f>SUM(L3:L11)</f>
        <v>4146</v>
      </c>
      <c r="M12" s="12">
        <f t="shared" si="3"/>
        <v>100</v>
      </c>
      <c r="N12" s="11">
        <f>SUM(N3:N11)</f>
        <v>4186</v>
      </c>
      <c r="O12" s="12">
        <f t="shared" si="4"/>
        <v>100</v>
      </c>
      <c r="P12" s="11">
        <f>SUM(P3:P11)</f>
        <v>4302</v>
      </c>
      <c r="Q12" s="12">
        <f t="shared" si="5"/>
        <v>100</v>
      </c>
    </row>
    <row r="13" spans="1:17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</row>
    <row r="14" spans="1:17" ht="17.25" customHeight="1" thickTop="1" x14ac:dyDescent="0.15">
      <c r="B14" s="7" t="s">
        <v>3</v>
      </c>
      <c r="C14" s="8" t="s">
        <v>24</v>
      </c>
      <c r="D14" s="14"/>
      <c r="E14" s="15"/>
      <c r="F14" s="14">
        <f>'UG (CLASS)'!D14+'UG (Business)'!D14+'UG (SEPS)'!D14+'UG (SEST)'!D14+'UG (OO)'!D14</f>
        <v>59</v>
      </c>
      <c r="G14" s="15">
        <f t="shared" ref="G14:G23" si="6">(F14/F$23)*100</f>
        <v>1.3222770058269833</v>
      </c>
      <c r="H14" s="14">
        <f>'UG (CLASS)'!F14+'UG (Business)'!F14+'UG (SEPS)'!F14+'UG (SEST)'!F14+'UG (OO)'!F14</f>
        <v>75</v>
      </c>
      <c r="I14" s="15">
        <f t="shared" ref="I14:I23" si="7">(H14/H$23)*100</f>
        <v>1.7651212049894092</v>
      </c>
      <c r="J14" s="14">
        <f>'UG (CLASS)'!H14+'UG (Business)'!H14+'UG (SEPS)'!H14+'UG (SEST)'!H14+'UG (OO)'!H14</f>
        <v>68</v>
      </c>
      <c r="K14" s="15">
        <f t="shared" ref="K14:K23" si="8">(J14/J$23)*100</f>
        <v>1.6944928980812359</v>
      </c>
      <c r="L14" s="14">
        <f>'UG (CLASS)'!J14+'UG (Business)'!J14+'UG (SEPS)'!J14+'UG (SEST)'!J14+'UG (OO)'!J14</f>
        <v>77</v>
      </c>
      <c r="M14" s="15">
        <f t="shared" ref="M14:M23" si="9">(L14/L$23)*100</f>
        <v>2.1377012770682953</v>
      </c>
      <c r="N14" s="14">
        <f>'UG (CLASS)'!L14+'UG (Business)'!L14+'UG (SEPS)'!L14+'UG (SEST)'!L14+'UG (OO)'!L14</f>
        <v>76</v>
      </c>
      <c r="O14" s="15">
        <f t="shared" ref="O14:O23" si="10">(N14/N$23)*100</f>
        <v>2.1845357861454442</v>
      </c>
      <c r="P14" s="14">
        <f>'UG (CLASS)'!N14+'UG (Business)'!N14+'UG (SEPS)'!N14+'UG (SEST)'!N14+'UG (OO)'!N14</f>
        <v>86</v>
      </c>
      <c r="Q14" s="15">
        <f t="shared" ref="Q14:Q23" si="11">(P14/P$23)*100</f>
        <v>2.3789764868603043</v>
      </c>
    </row>
    <row r="15" spans="1:17" ht="17.25" customHeight="1" x14ac:dyDescent="0.15">
      <c r="C15" s="9" t="s">
        <v>16</v>
      </c>
      <c r="D15" s="11"/>
      <c r="E15" s="12"/>
      <c r="F15" s="11">
        <f>'UG (CLASS)'!D15+'UG (Business)'!D15+'UG (SEPS)'!D15+'UG (SEST)'!D15+'UG (OO)'!D15</f>
        <v>797</v>
      </c>
      <c r="G15" s="12">
        <f t="shared" si="6"/>
        <v>17.861945316001794</v>
      </c>
      <c r="H15" s="11">
        <f>'UG (CLASS)'!F15+'UG (Business)'!F15+'UG (SEPS)'!F15+'UG (SEST)'!F15+'UG (OO)'!F15</f>
        <v>773</v>
      </c>
      <c r="I15" s="12">
        <f t="shared" si="7"/>
        <v>18.192515886090845</v>
      </c>
      <c r="J15" s="11">
        <f>'UG (CLASS)'!H15+'UG (Business)'!H15+'UG (SEPS)'!H15+'UG (SEST)'!H15+'UG (OO)'!H15</f>
        <v>740</v>
      </c>
      <c r="K15" s="12">
        <f t="shared" si="8"/>
        <v>18.440069773236981</v>
      </c>
      <c r="L15" s="11">
        <f>'UG (CLASS)'!J15+'UG (Business)'!J15+'UG (SEPS)'!J15+'UG (SEST)'!J15+'UG (OO)'!J15</f>
        <v>702</v>
      </c>
      <c r="M15" s="12">
        <f t="shared" si="9"/>
        <v>19.489172681843421</v>
      </c>
      <c r="N15" s="11">
        <f>'UG (CLASS)'!L15+'UG (Business)'!L15+'UG (SEPS)'!L15+'UG (SEST)'!L15+'UG (OO)'!L15</f>
        <v>718</v>
      </c>
      <c r="O15" s="12">
        <f t="shared" si="10"/>
        <v>20.638114400689851</v>
      </c>
      <c r="P15" s="11">
        <f>'UG (CLASS)'!N15+'UG (Business)'!N15+'UG (SEPS)'!N15+'UG (SEST)'!N15+'UG (OO)'!N15</f>
        <v>833</v>
      </c>
      <c r="Q15" s="12">
        <f t="shared" si="11"/>
        <v>23.042876901798063</v>
      </c>
    </row>
    <row r="16" spans="1:17" ht="17.25" customHeight="1" x14ac:dyDescent="0.15">
      <c r="C16" s="9" t="s">
        <v>11</v>
      </c>
      <c r="D16" s="11"/>
      <c r="E16" s="12"/>
      <c r="F16" s="11">
        <f>'UG (CLASS)'!D16+'UG (Business)'!D16+'UG (SEPS)'!D16+'UG (SEST)'!D16+'UG (OO)'!D16</f>
        <v>5</v>
      </c>
      <c r="G16" s="12">
        <f t="shared" si="6"/>
        <v>0.11205737337516809</v>
      </c>
      <c r="H16" s="11">
        <f>'UG (CLASS)'!F16+'UG (Business)'!F16+'UG (SEPS)'!F16+'UG (SEST)'!F16+'UG (OO)'!F16</f>
        <v>2</v>
      </c>
      <c r="I16" s="12">
        <f t="shared" si="7"/>
        <v>4.7069898799717583E-2</v>
      </c>
      <c r="J16" s="11">
        <f>'UG (CLASS)'!H16+'UG (Business)'!H16+'UG (SEPS)'!H16+'UG (SEST)'!H16+'UG (OO)'!H16</f>
        <v>3</v>
      </c>
      <c r="K16" s="12">
        <f t="shared" si="8"/>
        <v>7.4757039621230995E-2</v>
      </c>
      <c r="L16" s="11">
        <f>'UG (CLASS)'!J16+'UG (Business)'!J16+'UG (SEPS)'!J16+'UG (SEST)'!J16+'UG (OO)'!J16</f>
        <v>1</v>
      </c>
      <c r="M16" s="12">
        <f t="shared" si="9"/>
        <v>2.7762354247640203E-2</v>
      </c>
      <c r="N16" s="11">
        <f>'UG (CLASS)'!L16+'UG (Business)'!L16+'UG (SEPS)'!L16+'UG (SEST)'!L16+'UG (OO)'!L16</f>
        <v>3</v>
      </c>
      <c r="O16" s="12">
        <f t="shared" si="10"/>
        <v>8.6231675768899105E-2</v>
      </c>
      <c r="P16" s="11">
        <f>'UG (CLASS)'!N16+'UG (Business)'!N16+'UG (SEPS)'!N16+'UG (SEST)'!N16+'UG (OO)'!N16</f>
        <v>2</v>
      </c>
      <c r="Q16" s="12">
        <f t="shared" si="11"/>
        <v>5.5325034578146609E-2</v>
      </c>
    </row>
    <row r="17" spans="2:17" ht="17.25" customHeight="1" x14ac:dyDescent="0.15">
      <c r="C17" s="9" t="s">
        <v>17</v>
      </c>
      <c r="D17" s="11"/>
      <c r="E17" s="12"/>
      <c r="F17" s="11">
        <f>'UG (CLASS)'!D17+'UG (Business)'!D17+'UG (SEPS)'!D17+'UG (SEST)'!D17+'UG (OO)'!D17</f>
        <v>176</v>
      </c>
      <c r="G17" s="12">
        <f t="shared" si="6"/>
        <v>3.9444195428059166</v>
      </c>
      <c r="H17" s="11">
        <f>'UG (CLASS)'!F17+'UG (Business)'!F17+'UG (SEPS)'!F17+'UG (SEST)'!F17+'UG (OO)'!F17</f>
        <v>152</v>
      </c>
      <c r="I17" s="12">
        <f t="shared" si="7"/>
        <v>3.5773123087785361</v>
      </c>
      <c r="J17" s="11">
        <f>'UG (CLASS)'!H17+'UG (Business)'!H17+'UG (SEPS)'!H17+'UG (SEST)'!H17+'UG (OO)'!H17</f>
        <v>160</v>
      </c>
      <c r="K17" s="12">
        <f t="shared" si="8"/>
        <v>3.9870421131323197</v>
      </c>
      <c r="L17" s="11">
        <f>'UG (CLASS)'!J17+'UG (Business)'!J17+'UG (SEPS)'!J17+'UG (SEST)'!J17+'UG (OO)'!J17</f>
        <v>143</v>
      </c>
      <c r="M17" s="12">
        <f t="shared" si="9"/>
        <v>3.9700166574125486</v>
      </c>
      <c r="N17" s="11">
        <f>'UG (CLASS)'!L17+'UG (Business)'!L17+'UG (SEPS)'!L17+'UG (SEST)'!L17+'UG (OO)'!L17</f>
        <v>151</v>
      </c>
      <c r="O17" s="12">
        <f t="shared" si="10"/>
        <v>4.3403276803679214</v>
      </c>
      <c r="P17" s="11">
        <f>'UG (CLASS)'!N17+'UG (Business)'!N17+'UG (SEPS)'!N17+'UG (SEST)'!N17+'UG (OO)'!N17</f>
        <v>157</v>
      </c>
      <c r="Q17" s="12">
        <f t="shared" si="11"/>
        <v>4.3430152143845087</v>
      </c>
    </row>
    <row r="18" spans="2:17" ht="17.25" customHeight="1" x14ac:dyDescent="0.15">
      <c r="C18" s="9" t="s">
        <v>12</v>
      </c>
      <c r="D18" s="11"/>
      <c r="E18" s="12"/>
      <c r="F18" s="11">
        <f>'UG (CLASS)'!D18+'UG (Business)'!D18+'UG (SEPS)'!D18+'UG (SEST)'!D18+'UG (OO)'!D18</f>
        <v>564</v>
      </c>
      <c r="G18" s="12">
        <f t="shared" si="6"/>
        <v>12.640071716718959</v>
      </c>
      <c r="H18" s="11">
        <f>'UG (CLASS)'!F18+'UG (Business)'!F18+'UG (SEPS)'!F18+'UG (SEST)'!F18+'UG (OO)'!F18</f>
        <v>551</v>
      </c>
      <c r="I18" s="12">
        <f t="shared" si="7"/>
        <v>12.967757119322194</v>
      </c>
      <c r="J18" s="11">
        <f>'UG (CLASS)'!H18+'UG (Business)'!H18+'UG (SEPS)'!H18+'UG (SEST)'!H18+'UG (OO)'!H18</f>
        <v>542</v>
      </c>
      <c r="K18" s="12">
        <f t="shared" si="8"/>
        <v>13.506105158235734</v>
      </c>
      <c r="L18" s="11">
        <f>'UG (CLASS)'!J18+'UG (Business)'!J18+'UG (SEPS)'!J18+'UG (SEST)'!J18+'UG (OO)'!J18</f>
        <v>494</v>
      </c>
      <c r="M18" s="12">
        <f t="shared" si="9"/>
        <v>13.714602998334257</v>
      </c>
      <c r="N18" s="11">
        <f>'UG (CLASS)'!L18+'UG (Business)'!L18+'UG (SEPS)'!L18+'UG (SEST)'!L18+'UG (OO)'!L18</f>
        <v>472</v>
      </c>
      <c r="O18" s="12">
        <f t="shared" si="10"/>
        <v>13.567116987640127</v>
      </c>
      <c r="P18" s="11">
        <f>'UG (CLASS)'!N18+'UG (Business)'!N18+'UG (SEPS)'!N18+'UG (SEST)'!N18+'UG (OO)'!N18</f>
        <v>503</v>
      </c>
      <c r="Q18" s="12">
        <f t="shared" si="11"/>
        <v>13.914246196403873</v>
      </c>
    </row>
    <row r="19" spans="2:17" ht="17.25" customHeight="1" x14ac:dyDescent="0.15">
      <c r="C19" s="9" t="s">
        <v>13</v>
      </c>
      <c r="D19" s="11"/>
      <c r="E19" s="12"/>
      <c r="F19" s="11">
        <f>'UG (CLASS)'!D19+'UG (Business)'!D19+'UG (SEPS)'!D19+'UG (SEST)'!D19+'UG (OO)'!D19</f>
        <v>4</v>
      </c>
      <c r="G19" s="12">
        <f t="shared" si="6"/>
        <v>8.964589870013448E-2</v>
      </c>
      <c r="H19" s="11">
        <f>'UG (CLASS)'!F19+'UG (Business)'!F19+'UG (SEPS)'!F19+'UG (SEST)'!F19+'UG (OO)'!F19</f>
        <v>5</v>
      </c>
      <c r="I19" s="12">
        <f t="shared" si="7"/>
        <v>0.11767474699929395</v>
      </c>
      <c r="J19" s="11">
        <f>'UG (CLASS)'!H19+'UG (Business)'!H19+'UG (SEPS)'!H19+'UG (SEST)'!H19+'UG (OO)'!H19</f>
        <v>5</v>
      </c>
      <c r="K19" s="12">
        <f t="shared" si="8"/>
        <v>0.12459506603538499</v>
      </c>
      <c r="L19" s="11">
        <f>'UG (CLASS)'!J19+'UG (Business)'!J19+'UG (SEPS)'!J19+'UG (SEST)'!J19+'UG (OO)'!J19</f>
        <v>3</v>
      </c>
      <c r="M19" s="12">
        <f t="shared" si="9"/>
        <v>8.3287062742920595E-2</v>
      </c>
      <c r="N19" s="11">
        <f>'UG (CLASS)'!L19+'UG (Business)'!L19+'UG (SEPS)'!L19+'UG (SEST)'!L19+'UG (OO)'!L19</f>
        <v>4</v>
      </c>
      <c r="O19" s="12">
        <f t="shared" si="10"/>
        <v>0.11497556769186547</v>
      </c>
      <c r="P19" s="11">
        <f>'UG (CLASS)'!N19+'UG (Business)'!N19+'UG (SEPS)'!N19+'UG (SEST)'!N19+'UG (OO)'!N19</f>
        <v>2</v>
      </c>
      <c r="Q19" s="12">
        <f t="shared" si="11"/>
        <v>5.5325034578146609E-2</v>
      </c>
    </row>
    <row r="20" spans="2:17" ht="17.25" customHeight="1" x14ac:dyDescent="0.15">
      <c r="C20" s="9" t="s">
        <v>14</v>
      </c>
      <c r="D20" s="11"/>
      <c r="E20" s="12"/>
      <c r="F20" s="11">
        <f>'UG (CLASS)'!D20+'UG (Business)'!D20+'UG (SEPS)'!D20+'UG (SEST)'!D20+'UG (OO)'!D20</f>
        <v>2561</v>
      </c>
      <c r="G20" s="12">
        <f t="shared" si="6"/>
        <v>57.395786642761095</v>
      </c>
      <c r="H20" s="11">
        <f>'UG (CLASS)'!F20+'UG (Business)'!F20+'UG (SEPS)'!F20+'UG (SEST)'!F20+'UG (OO)'!F20</f>
        <v>2400</v>
      </c>
      <c r="I20" s="12">
        <f t="shared" si="7"/>
        <v>56.483878559661093</v>
      </c>
      <c r="J20" s="11">
        <f>'UG (CLASS)'!H20+'UG (Business)'!H20+'UG (SEPS)'!H20+'UG (SEST)'!H20+'UG (OO)'!H20</f>
        <v>2231</v>
      </c>
      <c r="K20" s="12">
        <f t="shared" si="8"/>
        <v>55.594318464988788</v>
      </c>
      <c r="L20" s="11">
        <f>'UG (CLASS)'!J20+'UG (Business)'!J20+'UG (SEPS)'!J20+'UG (SEST)'!J20+'UG (OO)'!J20</f>
        <v>1961</v>
      </c>
      <c r="M20" s="12">
        <f t="shared" si="9"/>
        <v>54.441976679622428</v>
      </c>
      <c r="N20" s="11">
        <f>'UG (CLASS)'!L20+'UG (Business)'!L20+'UG (SEPS)'!L20+'UG (SEST)'!L20+'UG (OO)'!L20</f>
        <v>1870</v>
      </c>
      <c r="O20" s="12">
        <f t="shared" si="10"/>
        <v>53.751077895947105</v>
      </c>
      <c r="P20" s="11">
        <f>'UG (CLASS)'!N20+'UG (Business)'!N20+'UG (SEPS)'!N20+'UG (SEST)'!N20+'UG (OO)'!N20</f>
        <v>1824</v>
      </c>
      <c r="Q20" s="12">
        <f t="shared" si="11"/>
        <v>50.456431535269708</v>
      </c>
    </row>
    <row r="21" spans="2:17" ht="17.25" customHeight="1" x14ac:dyDescent="0.15">
      <c r="C21" s="9" t="s">
        <v>15</v>
      </c>
      <c r="D21" s="11"/>
      <c r="E21" s="12"/>
      <c r="F21" s="11">
        <f>'UG (CLASS)'!D21+'UG (Business)'!D21+'UG (SEPS)'!D21+'UG (SEST)'!D21+'UG (OO)'!D21</f>
        <v>156</v>
      </c>
      <c r="G21" s="12">
        <f t="shared" si="6"/>
        <v>3.4961900493052442</v>
      </c>
      <c r="H21" s="11">
        <f>'UG (CLASS)'!F21+'UG (Business)'!F21+'UG (SEPS)'!F21+'UG (SEST)'!F21+'UG (OO)'!F21</f>
        <v>154</v>
      </c>
      <c r="I21" s="12">
        <f t="shared" si="7"/>
        <v>3.6243822075782535</v>
      </c>
      <c r="J21" s="11">
        <f>'UG (CLASS)'!H21+'UG (Business)'!H21+'UG (SEPS)'!H21+'UG (SEST)'!H21+'UG (OO)'!H21</f>
        <v>142</v>
      </c>
      <c r="K21" s="12">
        <f t="shared" si="8"/>
        <v>3.5384998754049337</v>
      </c>
      <c r="L21" s="11">
        <f>'UG (CLASS)'!J21+'UG (Business)'!J21+'UG (SEPS)'!J21+'UG (SEST)'!J21+'UG (OO)'!J21</f>
        <v>133</v>
      </c>
      <c r="M21" s="12">
        <f t="shared" si="9"/>
        <v>3.6923931149361469</v>
      </c>
      <c r="N21" s="11">
        <f>'UG (CLASS)'!L21+'UG (Business)'!L21+'UG (SEPS)'!L21+'UG (SEST)'!L21+'UG (OO)'!L21</f>
        <v>124</v>
      </c>
      <c r="O21" s="12">
        <f t="shared" si="10"/>
        <v>3.5642425984478296</v>
      </c>
      <c r="P21" s="11">
        <f>'UG (CLASS)'!N21+'UG (Business)'!N21+'UG (SEPS)'!N21+'UG (SEST)'!N21+'UG (OO)'!N21</f>
        <v>120</v>
      </c>
      <c r="Q21" s="12">
        <f t="shared" si="11"/>
        <v>3.3195020746887969</v>
      </c>
    </row>
    <row r="22" spans="2:17" ht="17.25" customHeight="1" x14ac:dyDescent="0.15">
      <c r="C22" s="9" t="s">
        <v>18</v>
      </c>
      <c r="D22" s="11"/>
      <c r="E22" s="12"/>
      <c r="F22" s="11">
        <f>'UG (CLASS)'!D22+'UG (Business)'!D22+'UG (SEPS)'!D22+'UG (SEST)'!D22+'UG (OO)'!D22</f>
        <v>140</v>
      </c>
      <c r="G22" s="12">
        <f t="shared" si="6"/>
        <v>3.1376064545047067</v>
      </c>
      <c r="H22" s="11">
        <f>'UG (CLASS)'!F22+'UG (Business)'!F22+'UG (SEPS)'!F22+'UG (SEST)'!F22+'UG (OO)'!F22</f>
        <v>137</v>
      </c>
      <c r="I22" s="12">
        <f t="shared" si="7"/>
        <v>3.224288067780654</v>
      </c>
      <c r="J22" s="11">
        <f>'UG (CLASS)'!H22+'UG (Business)'!H22+'UG (SEPS)'!H22+'UG (SEST)'!H22+'UG (OO)'!H22</f>
        <v>122</v>
      </c>
      <c r="K22" s="12">
        <f t="shared" si="8"/>
        <v>3.0401196112633939</v>
      </c>
      <c r="L22" s="11">
        <f>'UG (CLASS)'!J22+'UG (Business)'!J22+'UG (SEPS)'!J22+'UG (SEST)'!J22+'UG (OO)'!J22</f>
        <v>88</v>
      </c>
      <c r="M22" s="12">
        <f t="shared" si="9"/>
        <v>2.4430871737923376</v>
      </c>
      <c r="N22" s="11">
        <f>'UG (CLASS)'!L22+'UG (Business)'!L22+'UG (SEPS)'!L22+'UG (SEST)'!L22+'UG (OO)'!L22</f>
        <v>61</v>
      </c>
      <c r="O22" s="12">
        <f t="shared" si="10"/>
        <v>1.7533774073009485</v>
      </c>
      <c r="P22" s="11">
        <f>'UG (CLASS)'!N22+'UG (Business)'!N22+'UG (SEPS)'!N22+'UG (SEST)'!N22+'UG (OO)'!N22</f>
        <v>88</v>
      </c>
      <c r="Q22" s="12">
        <f t="shared" si="11"/>
        <v>2.4343015214384511</v>
      </c>
    </row>
    <row r="23" spans="2:17" ht="17.25" customHeight="1" x14ac:dyDescent="0.15">
      <c r="C23" s="9" t="s">
        <v>6</v>
      </c>
      <c r="D23" s="11"/>
      <c r="E23" s="12"/>
      <c r="F23" s="11">
        <f>SUM(F14:F22)</f>
        <v>4462</v>
      </c>
      <c r="G23" s="12">
        <f t="shared" si="6"/>
        <v>100</v>
      </c>
      <c r="H23" s="11">
        <f>SUM(H14:H22)</f>
        <v>4249</v>
      </c>
      <c r="I23" s="12">
        <f t="shared" si="7"/>
        <v>100</v>
      </c>
      <c r="J23" s="11">
        <f>SUM(J14:J22)</f>
        <v>4013</v>
      </c>
      <c r="K23" s="12">
        <f t="shared" si="8"/>
        <v>100</v>
      </c>
      <c r="L23" s="11">
        <f>SUM(L14:L22)</f>
        <v>3602</v>
      </c>
      <c r="M23" s="12">
        <f t="shared" si="9"/>
        <v>100</v>
      </c>
      <c r="N23" s="11">
        <f>SUM(N14:N22)</f>
        <v>3479</v>
      </c>
      <c r="O23" s="12">
        <f t="shared" si="10"/>
        <v>100</v>
      </c>
      <c r="P23" s="11">
        <f>SUM(P14:P22)</f>
        <v>3615</v>
      </c>
      <c r="Q23" s="12">
        <f t="shared" si="11"/>
        <v>100</v>
      </c>
    </row>
    <row r="24" spans="2:17" ht="17.25" customHeight="1" thickBot="1" x14ac:dyDescent="0.2">
      <c r="C24" s="10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  <c r="P24" s="11"/>
      <c r="Q24" s="13"/>
    </row>
    <row r="25" spans="2:17" ht="17.25" customHeight="1" thickTop="1" x14ac:dyDescent="0.15">
      <c r="B25" s="7" t="s">
        <v>6</v>
      </c>
      <c r="C25" s="8" t="s">
        <v>24</v>
      </c>
      <c r="D25" s="14"/>
      <c r="E25" s="15"/>
      <c r="F25" s="14">
        <f t="shared" ref="F25:F33" si="12">SUM(F3,F14)</f>
        <v>138</v>
      </c>
      <c r="G25" s="15">
        <f t="shared" ref="G25:G33" si="13">(F25/F$34)*100</f>
        <v>1.4456316781898177</v>
      </c>
      <c r="H25" s="14">
        <f t="shared" ref="H25:J33" si="14">SUM(H3,H14)</f>
        <v>142</v>
      </c>
      <c r="I25" s="15">
        <f t="shared" ref="I25:I33" si="15">(H25/H$34)*100</f>
        <v>1.5699281370923162</v>
      </c>
      <c r="J25" s="14">
        <f t="shared" si="14"/>
        <v>123</v>
      </c>
      <c r="K25" s="15">
        <f t="shared" ref="K25:K33" si="16">(J25/J$34)*100</f>
        <v>1.4313976492493889</v>
      </c>
      <c r="L25" s="14">
        <f t="shared" ref="L25:N33" si="17">SUM(L3,L14)</f>
        <v>133</v>
      </c>
      <c r="M25" s="15">
        <f t="shared" ref="M25:M33" si="18">(L25/L$34)*100</f>
        <v>1.7165720185854414</v>
      </c>
      <c r="N25" s="14">
        <f t="shared" si="17"/>
        <v>140</v>
      </c>
      <c r="O25" s="15">
        <f t="shared" ref="O25:O33" si="19">(N25/N$34)*100</f>
        <v>1.8264840182648401</v>
      </c>
      <c r="P25" s="14">
        <f t="shared" ref="P25" si="20">SUM(P3,P14)</f>
        <v>150</v>
      </c>
      <c r="Q25" s="15">
        <f t="shared" ref="Q25:Q33" si="21">(P25/P$34)*100</f>
        <v>1.8946570670708602</v>
      </c>
    </row>
    <row r="26" spans="2:17" ht="17.25" customHeight="1" x14ac:dyDescent="0.15">
      <c r="C26" s="9" t="s">
        <v>16</v>
      </c>
      <c r="D26" s="11"/>
      <c r="E26" s="12"/>
      <c r="F26" s="11">
        <f t="shared" si="12"/>
        <v>1489</v>
      </c>
      <c r="G26" s="12">
        <f t="shared" si="13"/>
        <v>15.598156295830714</v>
      </c>
      <c r="H26" s="11">
        <f t="shared" si="14"/>
        <v>1452</v>
      </c>
      <c r="I26" s="12">
        <f t="shared" si="15"/>
        <v>16.053067993366501</v>
      </c>
      <c r="J26" s="11">
        <f t="shared" si="14"/>
        <v>1425</v>
      </c>
      <c r="K26" s="12">
        <f t="shared" si="16"/>
        <v>16.583265448620971</v>
      </c>
      <c r="L26" s="11">
        <f t="shared" si="17"/>
        <v>1316</v>
      </c>
      <c r="M26" s="12">
        <f t="shared" si="18"/>
        <v>16.985028394424369</v>
      </c>
      <c r="N26" s="11">
        <f t="shared" si="17"/>
        <v>1373</v>
      </c>
      <c r="O26" s="12">
        <f t="shared" si="19"/>
        <v>17.912589693411611</v>
      </c>
      <c r="P26" s="11">
        <f t="shared" ref="P26" si="22">SUM(P4,P15)</f>
        <v>1590</v>
      </c>
      <c r="Q26" s="12">
        <f t="shared" si="21"/>
        <v>20.083364910951119</v>
      </c>
    </row>
    <row r="27" spans="2:17" ht="17.25" customHeight="1" x14ac:dyDescent="0.15">
      <c r="C27" s="9" t="s">
        <v>11</v>
      </c>
      <c r="D27" s="11"/>
      <c r="E27" s="12"/>
      <c r="F27" s="11">
        <f t="shared" si="12"/>
        <v>9</v>
      </c>
      <c r="G27" s="12">
        <f t="shared" si="13"/>
        <v>9.4280326838466377E-2</v>
      </c>
      <c r="H27" s="11">
        <f t="shared" si="14"/>
        <v>8</v>
      </c>
      <c r="I27" s="12">
        <f t="shared" si="15"/>
        <v>8.8446655610834715E-2</v>
      </c>
      <c r="J27" s="11">
        <f t="shared" si="14"/>
        <v>10</v>
      </c>
      <c r="K27" s="12">
        <f t="shared" si="16"/>
        <v>0.11637379262190155</v>
      </c>
      <c r="L27" s="11">
        <f t="shared" si="17"/>
        <v>5</v>
      </c>
      <c r="M27" s="12">
        <f t="shared" si="18"/>
        <v>6.4532782653588028E-2</v>
      </c>
      <c r="N27" s="11">
        <f t="shared" si="17"/>
        <v>8</v>
      </c>
      <c r="O27" s="12">
        <f t="shared" si="19"/>
        <v>0.10437051532941945</v>
      </c>
      <c r="P27" s="11">
        <f t="shared" ref="P27" si="23">SUM(P5,P16)</f>
        <v>9</v>
      </c>
      <c r="Q27" s="12">
        <f t="shared" si="21"/>
        <v>0.11367942402425162</v>
      </c>
    </row>
    <row r="28" spans="2:17" ht="17.25" customHeight="1" x14ac:dyDescent="0.15">
      <c r="C28" s="9" t="s">
        <v>17</v>
      </c>
      <c r="D28" s="11"/>
      <c r="E28" s="12"/>
      <c r="F28" s="11">
        <f t="shared" si="12"/>
        <v>436</v>
      </c>
      <c r="G28" s="12">
        <f t="shared" si="13"/>
        <v>4.567358055730149</v>
      </c>
      <c r="H28" s="11">
        <f t="shared" si="14"/>
        <v>395</v>
      </c>
      <c r="I28" s="12">
        <f t="shared" si="15"/>
        <v>4.3670536207849642</v>
      </c>
      <c r="J28" s="11">
        <f t="shared" si="14"/>
        <v>401</v>
      </c>
      <c r="K28" s="12">
        <f t="shared" si="16"/>
        <v>4.666589084138252</v>
      </c>
      <c r="L28" s="11">
        <f t="shared" si="17"/>
        <v>371</v>
      </c>
      <c r="M28" s="12">
        <f t="shared" si="18"/>
        <v>4.7883324728962311</v>
      </c>
      <c r="N28" s="11">
        <f t="shared" si="17"/>
        <v>405</v>
      </c>
      <c r="O28" s="12">
        <f t="shared" si="19"/>
        <v>5.283757338551859</v>
      </c>
      <c r="P28" s="11">
        <f t="shared" ref="P28" si="24">SUM(P6,P17)</f>
        <v>400</v>
      </c>
      <c r="Q28" s="12">
        <f t="shared" si="21"/>
        <v>5.0524188455222943</v>
      </c>
    </row>
    <row r="29" spans="2:17" ht="17.25" customHeight="1" x14ac:dyDescent="0.15">
      <c r="C29" s="9" t="s">
        <v>12</v>
      </c>
      <c r="D29" s="11"/>
      <c r="E29" s="12"/>
      <c r="F29" s="11">
        <f t="shared" si="12"/>
        <v>1185</v>
      </c>
      <c r="G29" s="12">
        <f t="shared" si="13"/>
        <v>12.41357636706474</v>
      </c>
      <c r="H29" s="11">
        <f t="shared" si="14"/>
        <v>1132</v>
      </c>
      <c r="I29" s="12">
        <f t="shared" si="15"/>
        <v>12.515201768933112</v>
      </c>
      <c r="J29" s="11">
        <f t="shared" si="14"/>
        <v>1090</v>
      </c>
      <c r="K29" s="12">
        <f t="shared" si="16"/>
        <v>12.684743395787269</v>
      </c>
      <c r="L29" s="11">
        <f t="shared" si="17"/>
        <v>992</v>
      </c>
      <c r="M29" s="12">
        <f t="shared" si="18"/>
        <v>12.803304078471864</v>
      </c>
      <c r="N29" s="11">
        <f t="shared" si="17"/>
        <v>1012</v>
      </c>
      <c r="O29" s="12">
        <f t="shared" si="19"/>
        <v>13.202870189171559</v>
      </c>
      <c r="P29" s="11">
        <f t="shared" ref="P29" si="25">SUM(P7,P18)</f>
        <v>1062</v>
      </c>
      <c r="Q29" s="12">
        <f t="shared" si="21"/>
        <v>13.414172034861691</v>
      </c>
    </row>
    <row r="30" spans="2:17" ht="17.25" customHeight="1" x14ac:dyDescent="0.15">
      <c r="C30" s="9" t="s">
        <v>13</v>
      </c>
      <c r="D30" s="11"/>
      <c r="E30" s="12"/>
      <c r="F30" s="11">
        <f t="shared" si="12"/>
        <v>10</v>
      </c>
      <c r="G30" s="12">
        <f t="shared" si="13"/>
        <v>0.10475591870940709</v>
      </c>
      <c r="H30" s="11">
        <f t="shared" si="14"/>
        <v>8</v>
      </c>
      <c r="I30" s="12">
        <f t="shared" si="15"/>
        <v>8.8446655610834715E-2</v>
      </c>
      <c r="J30" s="11">
        <f t="shared" si="14"/>
        <v>8</v>
      </c>
      <c r="K30" s="12">
        <f t="shared" si="16"/>
        <v>9.3099034097521238E-2</v>
      </c>
      <c r="L30" s="11">
        <f t="shared" si="17"/>
        <v>6</v>
      </c>
      <c r="M30" s="12">
        <f t="shared" si="18"/>
        <v>7.7439339184305622E-2</v>
      </c>
      <c r="N30" s="11">
        <f t="shared" si="17"/>
        <v>6</v>
      </c>
      <c r="O30" s="12">
        <f t="shared" si="19"/>
        <v>7.8277886497064575E-2</v>
      </c>
      <c r="P30" s="11">
        <f t="shared" ref="P30" si="26">SUM(P8,P19)</f>
        <v>3</v>
      </c>
      <c r="Q30" s="12">
        <f t="shared" si="21"/>
        <v>3.7893141341417205E-2</v>
      </c>
    </row>
    <row r="31" spans="2:17" ht="17.25" customHeight="1" x14ac:dyDescent="0.15">
      <c r="C31" s="9" t="s">
        <v>14</v>
      </c>
      <c r="D31" s="11"/>
      <c r="E31" s="12"/>
      <c r="F31" s="11">
        <f t="shared" si="12"/>
        <v>5654</v>
      </c>
      <c r="G31" s="12">
        <f t="shared" si="13"/>
        <v>59.228996438298765</v>
      </c>
      <c r="H31" s="11">
        <f t="shared" si="14"/>
        <v>5291</v>
      </c>
      <c r="I31" s="12">
        <f t="shared" si="15"/>
        <v>58.496406854615813</v>
      </c>
      <c r="J31" s="11">
        <f t="shared" si="14"/>
        <v>4976</v>
      </c>
      <c r="K31" s="12">
        <f t="shared" si="16"/>
        <v>57.907599208658212</v>
      </c>
      <c r="L31" s="11">
        <f t="shared" si="17"/>
        <v>4423</v>
      </c>
      <c r="M31" s="12">
        <f t="shared" si="18"/>
        <v>57.085699535363965</v>
      </c>
      <c r="N31" s="11">
        <f t="shared" si="17"/>
        <v>4294</v>
      </c>
      <c r="O31" s="12">
        <f t="shared" si="19"/>
        <v>56.020874103065886</v>
      </c>
      <c r="P31" s="11">
        <f t="shared" ref="P31" si="27">SUM(P9,P20)</f>
        <v>4269</v>
      </c>
      <c r="Q31" s="12">
        <f t="shared" si="21"/>
        <v>53.921940128836674</v>
      </c>
    </row>
    <row r="32" spans="2:17" ht="17.25" customHeight="1" x14ac:dyDescent="0.15">
      <c r="C32" s="9" t="s">
        <v>15</v>
      </c>
      <c r="D32" s="11"/>
      <c r="E32" s="12"/>
      <c r="F32" s="11">
        <f t="shared" si="12"/>
        <v>310</v>
      </c>
      <c r="G32" s="12">
        <f t="shared" si="13"/>
        <v>3.2474334799916198</v>
      </c>
      <c r="H32" s="11">
        <f t="shared" si="14"/>
        <v>309</v>
      </c>
      <c r="I32" s="12">
        <f t="shared" si="15"/>
        <v>3.4162520729684913</v>
      </c>
      <c r="J32" s="11">
        <f t="shared" si="14"/>
        <v>289</v>
      </c>
      <c r="K32" s="12">
        <f t="shared" si="16"/>
        <v>3.3632026067729548</v>
      </c>
      <c r="L32" s="11">
        <f t="shared" si="17"/>
        <v>285</v>
      </c>
      <c r="M32" s="12">
        <f t="shared" si="18"/>
        <v>3.6783686112545171</v>
      </c>
      <c r="N32" s="11">
        <f t="shared" si="17"/>
        <v>265</v>
      </c>
      <c r="O32" s="12">
        <f t="shared" si="19"/>
        <v>3.4572733202870189</v>
      </c>
      <c r="P32" s="11">
        <f t="shared" ref="P32" si="28">SUM(P10,P21)</f>
        <v>236</v>
      </c>
      <c r="Q32" s="12">
        <f t="shared" si="21"/>
        <v>2.9809271188581534</v>
      </c>
    </row>
    <row r="33" spans="2:17" ht="17.25" customHeight="1" x14ac:dyDescent="0.15">
      <c r="C33" s="9" t="s">
        <v>18</v>
      </c>
      <c r="D33" s="11"/>
      <c r="E33" s="12"/>
      <c r="F33" s="11">
        <f t="shared" si="12"/>
        <v>315</v>
      </c>
      <c r="G33" s="12">
        <f t="shared" si="13"/>
        <v>3.2998114393463229</v>
      </c>
      <c r="H33" s="11">
        <f t="shared" si="14"/>
        <v>308</v>
      </c>
      <c r="I33" s="12">
        <f t="shared" si="15"/>
        <v>3.4051962410171366</v>
      </c>
      <c r="J33" s="11">
        <f t="shared" si="14"/>
        <v>271</v>
      </c>
      <c r="K33" s="12">
        <f t="shared" si="16"/>
        <v>3.1537297800535318</v>
      </c>
      <c r="L33" s="11">
        <f t="shared" si="17"/>
        <v>217</v>
      </c>
      <c r="M33" s="12">
        <f t="shared" si="18"/>
        <v>2.8007227671657202</v>
      </c>
      <c r="N33" s="11">
        <f t="shared" si="17"/>
        <v>162</v>
      </c>
      <c r="O33" s="12">
        <f t="shared" si="19"/>
        <v>2.1135029354207435</v>
      </c>
      <c r="P33" s="11">
        <f t="shared" ref="P33" si="29">SUM(P11,P22)</f>
        <v>198</v>
      </c>
      <c r="Q33" s="12">
        <f t="shared" si="21"/>
        <v>2.5009473285335355</v>
      </c>
    </row>
    <row r="34" spans="2:17" ht="17.25" customHeight="1" x14ac:dyDescent="0.15">
      <c r="C34" s="9" t="s">
        <v>6</v>
      </c>
      <c r="D34" s="11"/>
      <c r="E34" s="12"/>
      <c r="F34" s="11">
        <f>SUM(F25:F33)</f>
        <v>9546</v>
      </c>
      <c r="G34" s="12">
        <f>(F34/F$34)*100</f>
        <v>100</v>
      </c>
      <c r="H34" s="11">
        <f>SUM(H25:H33)</f>
        <v>9045</v>
      </c>
      <c r="I34" s="12">
        <f>(H34/H$34)*100</f>
        <v>100</v>
      </c>
      <c r="J34" s="11">
        <f>SUM(J25:J33)</f>
        <v>8593</v>
      </c>
      <c r="K34" s="12">
        <f>(J34/J$34)*100</f>
        <v>100</v>
      </c>
      <c r="L34" s="11">
        <f>SUM(L25:L33)</f>
        <v>7748</v>
      </c>
      <c r="M34" s="12">
        <f>(L34/L$34)*100</f>
        <v>100</v>
      </c>
      <c r="N34" s="11">
        <f>SUM(N25:N33)</f>
        <v>7665</v>
      </c>
      <c r="O34" s="12">
        <f>(N34/N$34)*100</f>
        <v>100</v>
      </c>
      <c r="P34" s="11">
        <f>SUM(P25:P33)</f>
        <v>7917</v>
      </c>
      <c r="Q34" s="12">
        <f>(P34/P$34)*100</f>
        <v>100</v>
      </c>
    </row>
    <row r="36" spans="2:17" x14ac:dyDescent="0.15">
      <c r="B36" s="4" t="s">
        <v>10</v>
      </c>
    </row>
  </sheetData>
  <mergeCells count="7">
    <mergeCell ref="P1:Q1"/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  <pageSetup scale="84" orientation="landscape" r:id="rId1"/>
  <headerFooter>
    <oddHeader>&amp;L&amp;"Arial Narrow,Bold"&amp;16Calculated Table-Total University Chk</oddHeader>
    <oddFooter>&amp;L&amp;"-,Italic"&amp;9Data Source: IR Data Warehouse Stufile_Banner_Fall
Produced by the CCSU Office of Institutional Research and Assessment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C88-66C2-4437-BE72-411AD8EB3965}">
  <sheetPr>
    <tabColor rgb="FFFF0000"/>
    <pageSetUpPr fitToPage="1"/>
  </sheetPr>
  <dimension ref="A1:Q36"/>
  <sheetViews>
    <sheetView tabSelected="1" topLeftCell="B14" zoomScale="120" zoomScaleNormal="120" workbookViewId="0">
      <selection activeCell="P34" sqref="P34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4.83203125" style="1" customWidth="1"/>
    <col min="10" max="10" width="5.6640625" style="1" customWidth="1"/>
    <col min="11" max="11" width="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7" width="4.83203125" style="1" bestFit="1" customWidth="1"/>
    <col min="18" max="16384" width="9.1640625" style="1"/>
  </cols>
  <sheetData>
    <row r="1" spans="1:17" ht="24" thickTop="1" x14ac:dyDescent="0.25">
      <c r="A1" s="2"/>
      <c r="B1" s="16" t="s">
        <v>21</v>
      </c>
      <c r="C1" s="2"/>
      <c r="D1" s="17"/>
      <c r="E1" s="18"/>
      <c r="F1" s="17">
        <v>2018</v>
      </c>
      <c r="G1" s="18"/>
      <c r="H1" s="17">
        <v>2019</v>
      </c>
      <c r="I1" s="18"/>
      <c r="J1" s="17">
        <v>2020</v>
      </c>
      <c r="K1" s="18"/>
      <c r="L1" s="17">
        <v>2021</v>
      </c>
      <c r="M1" s="18"/>
      <c r="N1" s="17">
        <v>2022</v>
      </c>
      <c r="O1" s="18"/>
      <c r="P1" s="17">
        <v>2023</v>
      </c>
      <c r="Q1" s="18"/>
    </row>
    <row r="2" spans="1:17" ht="14" thickBot="1" x14ac:dyDescent="0.2">
      <c r="A2" s="3" t="s">
        <v>8</v>
      </c>
      <c r="B2" s="3" t="s">
        <v>7</v>
      </c>
      <c r="C2" s="3" t="s">
        <v>19</v>
      </c>
      <c r="D2" s="5"/>
      <c r="E2" s="6"/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  <c r="P2" s="5" t="s">
        <v>0</v>
      </c>
      <c r="Q2" s="6" t="s">
        <v>9</v>
      </c>
    </row>
    <row r="3" spans="1:17" ht="17.25" customHeight="1" thickTop="1" x14ac:dyDescent="0.15">
      <c r="A3" s="1" t="s">
        <v>5</v>
      </c>
      <c r="B3" s="1" t="s">
        <v>2</v>
      </c>
      <c r="C3" s="8" t="s">
        <v>24</v>
      </c>
      <c r="D3" s="11"/>
      <c r="E3" s="12"/>
      <c r="F3" s="11">
        <f>'GR (CLASS)'!D3+'GR (Business)'!D3+'GR (SEPS)'!D3+'GR (SEST)'!D3+'GR (OO)'!D3</f>
        <v>9</v>
      </c>
      <c r="G3" s="12">
        <f>(F3/F$12)*100</f>
        <v>1.0922330097087378</v>
      </c>
      <c r="H3" s="11">
        <f>'GR (CLASS)'!F3+'GR (Business)'!F3+'GR (SEPS)'!F3+'GR (SEST)'!F3+'GR (OO)'!F3</f>
        <v>10</v>
      </c>
      <c r="I3" s="12">
        <f>(H3/H$12)*100</f>
        <v>1.3422818791946309</v>
      </c>
      <c r="J3" s="11">
        <f>'GR (CLASS)'!H3+'GR (Business)'!H3+'GR (SEPS)'!H3+'GR (SEST)'!H3+'GR (OO)'!H3</f>
        <v>11</v>
      </c>
      <c r="K3" s="12">
        <f>(J3/J$12)*100</f>
        <v>1.532033426183844</v>
      </c>
      <c r="L3" s="11">
        <f>'GR (CLASS)'!J3+'GR (Business)'!J3+'GR (SEPS)'!J3+'GR (SEST)'!J3+'GR (OO)'!J3</f>
        <v>8</v>
      </c>
      <c r="M3" s="12">
        <f>(L3/L$12)*100</f>
        <v>1.1695906432748537</v>
      </c>
      <c r="N3" s="11">
        <f>'GR (CLASS)'!L3+'GR (Business)'!L3+'GR (SEPS)'!L3+'GR (SEST)'!L3+'GR (OO)'!L3</f>
        <v>8</v>
      </c>
      <c r="O3" s="12">
        <f>(N3/N$12)*100</f>
        <v>1.2345679012345678</v>
      </c>
      <c r="P3" s="11">
        <f>'GR (CLASS)'!N3+'GR (Business)'!N3+'GR (SEPS)'!N3+'GR (SEST)'!N3+'GR (OO)'!N3</f>
        <v>14</v>
      </c>
      <c r="Q3" s="12">
        <f>(P3/P$12)*100</f>
        <v>2.1116138763197587</v>
      </c>
    </row>
    <row r="4" spans="1:17" ht="17.25" customHeight="1" x14ac:dyDescent="0.15">
      <c r="C4" s="9" t="s">
        <v>16</v>
      </c>
      <c r="D4" s="11"/>
      <c r="E4" s="12"/>
      <c r="F4" s="11">
        <f>'GR (CLASS)'!D4+'GR (Business)'!D4+'GR (SEPS)'!D4+'GR (SEST)'!D4+'GR (OO)'!D4</f>
        <v>85</v>
      </c>
      <c r="G4" s="12">
        <f t="shared" ref="G4:G12" si="0">(F4/F$12)*100</f>
        <v>10.315533980582524</v>
      </c>
      <c r="H4" s="11">
        <f>'GR (CLASS)'!F4+'GR (Business)'!F4+'GR (SEPS)'!F4+'GR (SEST)'!F4+'GR (OO)'!F4</f>
        <v>80</v>
      </c>
      <c r="I4" s="12">
        <f t="shared" ref="I4:I12" si="1">(H4/H$12)*100</f>
        <v>10.738255033557047</v>
      </c>
      <c r="J4" s="11">
        <f>'GR (CLASS)'!H4+'GR (Business)'!H4+'GR (SEPS)'!H4+'GR (SEST)'!H4+'GR (OO)'!H4</f>
        <v>86</v>
      </c>
      <c r="K4" s="12">
        <f t="shared" ref="K4:K12" si="2">(J4/J$12)*100</f>
        <v>11.977715877437326</v>
      </c>
      <c r="L4" s="11">
        <f>'GR (CLASS)'!J4+'GR (Business)'!J4+'GR (SEPS)'!J4+'GR (SEST)'!J4+'GR (OO)'!J4</f>
        <v>64</v>
      </c>
      <c r="M4" s="12">
        <f t="shared" ref="M4:M12" si="3">(L4/L$12)*100</f>
        <v>9.3567251461988299</v>
      </c>
      <c r="N4" s="11">
        <f>'GR (CLASS)'!L4+'GR (Business)'!L4+'GR (SEPS)'!L4+'GR (SEST)'!L4+'GR (OO)'!L4</f>
        <v>67</v>
      </c>
      <c r="O4" s="12">
        <f t="shared" ref="O4:O12" si="4">(N4/N$12)*100</f>
        <v>10.339506172839506</v>
      </c>
      <c r="P4" s="11">
        <f>'GR (CLASS)'!N4+'GR (Business)'!N4+'GR (SEPS)'!N4+'GR (SEST)'!N4+'GR (OO)'!N4</f>
        <v>76</v>
      </c>
      <c r="Q4" s="12">
        <f t="shared" ref="Q4:Q12" si="5">(P4/P$12)*100</f>
        <v>11.463046757164404</v>
      </c>
    </row>
    <row r="5" spans="1:17" ht="17.25" customHeight="1" x14ac:dyDescent="0.15">
      <c r="C5" s="9" t="s">
        <v>11</v>
      </c>
      <c r="D5" s="11"/>
      <c r="E5" s="12"/>
      <c r="F5" s="11">
        <f>'GR (CLASS)'!D5+'GR (Business)'!D5+'GR (SEPS)'!D5+'GR (SEST)'!D5+'GR (OO)'!D5</f>
        <v>1</v>
      </c>
      <c r="G5" s="12">
        <f t="shared" si="0"/>
        <v>0.12135922330097086</v>
      </c>
      <c r="H5" s="11">
        <f>'GR (CLASS)'!F5+'GR (Business)'!F5+'GR (SEPS)'!F5+'GR (SEST)'!F5+'GR (OO)'!F5</f>
        <v>1</v>
      </c>
      <c r="I5" s="12">
        <f t="shared" si="1"/>
        <v>0.13422818791946309</v>
      </c>
      <c r="J5" s="11">
        <f>'GR (CLASS)'!H5+'GR (Business)'!H5+'GR (SEPS)'!H5+'GR (SEST)'!H5+'GR (OO)'!H5</f>
        <v>1</v>
      </c>
      <c r="K5" s="12">
        <f t="shared" si="2"/>
        <v>0.1392757660167131</v>
      </c>
      <c r="L5" s="11">
        <f>'GR (CLASS)'!J5+'GR (Business)'!J5+'GR (SEPS)'!J5+'GR (SEST)'!J5+'GR (OO)'!J5</f>
        <v>1</v>
      </c>
      <c r="M5" s="12">
        <f t="shared" si="3"/>
        <v>0.14619883040935672</v>
      </c>
      <c r="N5" s="11">
        <f>'GR (CLASS)'!L5+'GR (Business)'!L5+'GR (SEPS)'!L5+'GR (SEST)'!L5+'GR (OO)'!L5</f>
        <v>0</v>
      </c>
      <c r="O5" s="12">
        <f t="shared" si="4"/>
        <v>0</v>
      </c>
      <c r="P5" s="11">
        <f>'GR (CLASS)'!N5+'GR (Business)'!N5+'GR (SEPS)'!N5+'GR (SEST)'!N5+'GR (OO)'!N5</f>
        <v>0</v>
      </c>
      <c r="Q5" s="12">
        <f t="shared" si="5"/>
        <v>0</v>
      </c>
    </row>
    <row r="6" spans="1:17" ht="17.25" customHeight="1" x14ac:dyDescent="0.15">
      <c r="C6" s="9" t="s">
        <v>17</v>
      </c>
      <c r="D6" s="11"/>
      <c r="E6" s="12"/>
      <c r="F6" s="11">
        <f>'GR (CLASS)'!D6+'GR (Business)'!D6+'GR (SEPS)'!D6+'GR (SEST)'!D6+'GR (OO)'!D6</f>
        <v>31</v>
      </c>
      <c r="G6" s="12">
        <f t="shared" si="0"/>
        <v>3.762135922330097</v>
      </c>
      <c r="H6" s="11">
        <f>'GR (CLASS)'!F6+'GR (Business)'!F6+'GR (SEPS)'!F6+'GR (SEST)'!F6+'GR (OO)'!F6</f>
        <v>26</v>
      </c>
      <c r="I6" s="12">
        <f t="shared" si="1"/>
        <v>3.4899328859060401</v>
      </c>
      <c r="J6" s="11">
        <f>'GR (CLASS)'!H6+'GR (Business)'!H6+'GR (SEPS)'!H6+'GR (SEST)'!H6+'GR (OO)'!H6</f>
        <v>29</v>
      </c>
      <c r="K6" s="12">
        <f t="shared" si="2"/>
        <v>4.03899721448468</v>
      </c>
      <c r="L6" s="11">
        <f>'GR (CLASS)'!J6+'GR (Business)'!J6+'GR (SEPS)'!J6+'GR (SEST)'!J6+'GR (OO)'!J6</f>
        <v>35</v>
      </c>
      <c r="M6" s="12">
        <f t="shared" si="3"/>
        <v>5.1169590643274852</v>
      </c>
      <c r="N6" s="11">
        <f>'GR (CLASS)'!L6+'GR (Business)'!L6+'GR (SEPS)'!L6+'GR (SEST)'!L6+'GR (OO)'!L6</f>
        <v>35</v>
      </c>
      <c r="O6" s="12">
        <f t="shared" si="4"/>
        <v>5.4012345679012341</v>
      </c>
      <c r="P6" s="11">
        <f>'GR (CLASS)'!N6+'GR (Business)'!N6+'GR (SEPS)'!N6+'GR (SEST)'!N6+'GR (OO)'!N6</f>
        <v>32</v>
      </c>
      <c r="Q6" s="12">
        <f t="shared" si="5"/>
        <v>4.8265460030165919</v>
      </c>
    </row>
    <row r="7" spans="1:17" ht="17.25" customHeight="1" x14ac:dyDescent="0.15">
      <c r="C7" s="9" t="s">
        <v>12</v>
      </c>
      <c r="D7" s="11"/>
      <c r="E7" s="12"/>
      <c r="F7" s="11">
        <f>'GR (CLASS)'!D7+'GR (Business)'!D7+'GR (SEPS)'!D7+'GR (SEST)'!D7+'GR (OO)'!D7</f>
        <v>80</v>
      </c>
      <c r="G7" s="12">
        <f t="shared" si="0"/>
        <v>9.7087378640776691</v>
      </c>
      <c r="H7" s="11">
        <f>'GR (CLASS)'!F7+'GR (Business)'!F7+'GR (SEPS)'!F7+'GR (SEST)'!F7+'GR (OO)'!F7</f>
        <v>67</v>
      </c>
      <c r="I7" s="12">
        <f t="shared" si="1"/>
        <v>8.9932885906040276</v>
      </c>
      <c r="J7" s="11">
        <f>'GR (CLASS)'!H7+'GR (Business)'!H7+'GR (SEPS)'!H7+'GR (SEST)'!H7+'GR (OO)'!H7</f>
        <v>68</v>
      </c>
      <c r="K7" s="12">
        <f t="shared" si="2"/>
        <v>9.4707520891364894</v>
      </c>
      <c r="L7" s="11">
        <f>'GR (CLASS)'!J7+'GR (Business)'!J7+'GR (SEPS)'!J7+'GR (SEST)'!J7+'GR (OO)'!J7</f>
        <v>74</v>
      </c>
      <c r="M7" s="12">
        <f t="shared" si="3"/>
        <v>10.818713450292398</v>
      </c>
      <c r="N7" s="11">
        <f>'GR (CLASS)'!L7+'GR (Business)'!L7+'GR (SEPS)'!L7+'GR (SEST)'!L7+'GR (OO)'!L7</f>
        <v>74</v>
      </c>
      <c r="O7" s="12">
        <f t="shared" si="4"/>
        <v>11.419753086419753</v>
      </c>
      <c r="P7" s="11">
        <f>'GR (CLASS)'!N7+'GR (Business)'!N7+'GR (SEPS)'!N7+'GR (SEST)'!N7+'GR (OO)'!N7</f>
        <v>72</v>
      </c>
      <c r="Q7" s="12">
        <f t="shared" si="5"/>
        <v>10.859728506787331</v>
      </c>
    </row>
    <row r="8" spans="1:17" ht="17.25" customHeight="1" x14ac:dyDescent="0.15">
      <c r="C8" s="9" t="s">
        <v>13</v>
      </c>
      <c r="D8" s="11"/>
      <c r="E8" s="12"/>
      <c r="F8" s="11">
        <f>'GR (CLASS)'!D8+'GR (Business)'!D8+'GR (SEPS)'!D8+'GR (SEST)'!D8+'GR (OO)'!D8</f>
        <v>1</v>
      </c>
      <c r="G8" s="12">
        <f t="shared" si="0"/>
        <v>0.12135922330097086</v>
      </c>
      <c r="H8" s="11">
        <f>'GR (CLASS)'!F8+'GR (Business)'!F8+'GR (SEPS)'!F8+'GR (SEST)'!F8+'GR (OO)'!F8</f>
        <v>1</v>
      </c>
      <c r="I8" s="12">
        <f t="shared" si="1"/>
        <v>0.13422818791946309</v>
      </c>
      <c r="J8" s="11">
        <f>'GR (CLASS)'!H8+'GR (Business)'!H8+'GR (SEPS)'!H8+'GR (SEST)'!H8+'GR (OO)'!H8</f>
        <v>1</v>
      </c>
      <c r="K8" s="12">
        <f t="shared" si="2"/>
        <v>0.1392757660167131</v>
      </c>
      <c r="L8" s="11">
        <f>'GR (CLASS)'!J8+'GR (Business)'!J8+'GR (SEPS)'!J8+'GR (SEST)'!J8+'GR (OO)'!J8</f>
        <v>0</v>
      </c>
      <c r="M8" s="12">
        <f t="shared" si="3"/>
        <v>0</v>
      </c>
      <c r="N8" s="11">
        <f>'GR (CLASS)'!L8+'GR (Business)'!L8+'GR (SEPS)'!L8+'GR (SEST)'!L8+'GR (OO)'!L8</f>
        <v>0</v>
      </c>
      <c r="O8" s="12">
        <f t="shared" si="4"/>
        <v>0</v>
      </c>
      <c r="P8" s="11">
        <f>'GR (CLASS)'!N8+'GR (Business)'!N8+'GR (SEPS)'!N8+'GR (SEST)'!N8+'GR (OO)'!N8</f>
        <v>0</v>
      </c>
      <c r="Q8" s="12">
        <f t="shared" si="5"/>
        <v>0</v>
      </c>
    </row>
    <row r="9" spans="1:17" ht="17.25" customHeight="1" x14ac:dyDescent="0.15">
      <c r="C9" s="9" t="s">
        <v>14</v>
      </c>
      <c r="D9" s="11"/>
      <c r="E9" s="12"/>
      <c r="F9" s="11">
        <f>'GR (CLASS)'!D9+'GR (Business)'!D9+'GR (SEPS)'!D9+'GR (SEST)'!D9+'GR (OO)'!D9</f>
        <v>588</v>
      </c>
      <c r="G9" s="12">
        <f t="shared" si="0"/>
        <v>71.359223300970882</v>
      </c>
      <c r="H9" s="11">
        <f>'GR (CLASS)'!F9+'GR (Business)'!F9+'GR (SEPS)'!F9+'GR (SEST)'!F9+'GR (OO)'!F9</f>
        <v>527</v>
      </c>
      <c r="I9" s="12">
        <f t="shared" si="1"/>
        <v>70.738255033557053</v>
      </c>
      <c r="J9" s="11">
        <f>'GR (CLASS)'!H9+'GR (Business)'!H9+'GR (SEPS)'!H9+'GR (SEST)'!H9+'GR (OO)'!H9</f>
        <v>497</v>
      </c>
      <c r="K9" s="12">
        <f t="shared" si="2"/>
        <v>69.220055710306411</v>
      </c>
      <c r="L9" s="11">
        <f>'GR (CLASS)'!J9+'GR (Business)'!J9+'GR (SEPS)'!J9+'GR (SEST)'!J9+'GR (OO)'!J9</f>
        <v>473</v>
      </c>
      <c r="M9" s="12">
        <f t="shared" si="3"/>
        <v>69.152046783625735</v>
      </c>
      <c r="N9" s="11">
        <f>'GR (CLASS)'!L9+'GR (Business)'!L9+'GR (SEPS)'!L9+'GR (SEST)'!L9+'GR (OO)'!L9</f>
        <v>431</v>
      </c>
      <c r="O9" s="12">
        <f t="shared" si="4"/>
        <v>66.512345679012341</v>
      </c>
      <c r="P9" s="11">
        <f>'GR (CLASS)'!N9+'GR (Business)'!N9+'GR (SEPS)'!N9+'GR (SEST)'!N9+'GR (OO)'!N9</f>
        <v>422</v>
      </c>
      <c r="Q9" s="12">
        <f t="shared" si="5"/>
        <v>63.650075414781291</v>
      </c>
    </row>
    <row r="10" spans="1:17" ht="17.25" customHeight="1" x14ac:dyDescent="0.15">
      <c r="C10" s="9" t="s">
        <v>15</v>
      </c>
      <c r="D10" s="11"/>
      <c r="E10" s="12"/>
      <c r="F10" s="11">
        <f>'GR (CLASS)'!D10+'GR (Business)'!D10+'GR (SEPS)'!D10+'GR (SEST)'!D10+'GR (OO)'!D10</f>
        <v>16</v>
      </c>
      <c r="G10" s="12">
        <f t="shared" si="0"/>
        <v>1.9417475728155338</v>
      </c>
      <c r="H10" s="11">
        <f>'GR (CLASS)'!F10+'GR (Business)'!F10+'GR (SEPS)'!F10+'GR (SEST)'!F10+'GR (OO)'!F10</f>
        <v>19</v>
      </c>
      <c r="I10" s="12">
        <f t="shared" si="1"/>
        <v>2.5503355704697985</v>
      </c>
      <c r="J10" s="11">
        <f>'GR (CLASS)'!H10+'GR (Business)'!H10+'GR (SEPS)'!H10+'GR (SEST)'!H10+'GR (OO)'!H10</f>
        <v>17</v>
      </c>
      <c r="K10" s="12">
        <f t="shared" si="2"/>
        <v>2.3676880222841223</v>
      </c>
      <c r="L10" s="11">
        <f>'GR (CLASS)'!J10+'GR (Business)'!J10+'GR (SEPS)'!J10+'GR (SEST)'!J10+'GR (OO)'!J10</f>
        <v>18</v>
      </c>
      <c r="M10" s="12">
        <f t="shared" si="3"/>
        <v>2.6315789473684208</v>
      </c>
      <c r="N10" s="11">
        <f>'GR (CLASS)'!L10+'GR (Business)'!L10+'GR (SEPS)'!L10+'GR (SEST)'!L10+'GR (OO)'!L10</f>
        <v>18</v>
      </c>
      <c r="O10" s="12">
        <f t="shared" si="4"/>
        <v>2.7777777777777777</v>
      </c>
      <c r="P10" s="11">
        <f>'GR (CLASS)'!N10+'GR (Business)'!N10+'GR (SEPS)'!N10+'GR (SEST)'!N10+'GR (OO)'!N10</f>
        <v>23</v>
      </c>
      <c r="Q10" s="12">
        <f t="shared" si="5"/>
        <v>3.4690799396681751</v>
      </c>
    </row>
    <row r="11" spans="1:17" ht="17.25" customHeight="1" x14ac:dyDescent="0.15">
      <c r="C11" s="9" t="s">
        <v>18</v>
      </c>
      <c r="D11" s="11"/>
      <c r="E11" s="12"/>
      <c r="F11" s="11">
        <f>'GR (CLASS)'!D11+'GR (Business)'!D11+'GR (SEPS)'!D11+'GR (SEST)'!D11+'GR (OO)'!D11</f>
        <v>13</v>
      </c>
      <c r="G11" s="12">
        <f t="shared" si="0"/>
        <v>1.5776699029126213</v>
      </c>
      <c r="H11" s="11">
        <f>'GR (CLASS)'!F11+'GR (Business)'!F11+'GR (SEPS)'!F11+'GR (SEST)'!F11+'GR (OO)'!F11</f>
        <v>14</v>
      </c>
      <c r="I11" s="12">
        <f t="shared" si="1"/>
        <v>1.8791946308724832</v>
      </c>
      <c r="J11" s="11">
        <f>'GR (CLASS)'!H11+'GR (Business)'!H11+'GR (SEPS)'!H11+'GR (SEST)'!H11+'GR (OO)'!H11</f>
        <v>8</v>
      </c>
      <c r="K11" s="12">
        <f t="shared" si="2"/>
        <v>1.1142061281337048</v>
      </c>
      <c r="L11" s="11">
        <f>'GR (CLASS)'!J11+'GR (Business)'!J11+'GR (SEPS)'!J11+'GR (SEST)'!J11+'GR (OO)'!J11</f>
        <v>11</v>
      </c>
      <c r="M11" s="12">
        <f t="shared" si="3"/>
        <v>1.6081871345029239</v>
      </c>
      <c r="N11" s="11">
        <f>'GR (CLASS)'!L11+'GR (Business)'!L11+'GR (SEPS)'!L11+'GR (SEST)'!L11+'GR (OO)'!L11</f>
        <v>15</v>
      </c>
      <c r="O11" s="12">
        <f t="shared" si="4"/>
        <v>2.3148148148148149</v>
      </c>
      <c r="P11" s="11">
        <f>'GR (CLASS)'!N11+'GR (Business)'!N11+'GR (SEPS)'!N11+'GR (SEST)'!N11+'GR (OO)'!N11</f>
        <v>24</v>
      </c>
      <c r="Q11" s="12">
        <f t="shared" si="5"/>
        <v>3.6199095022624439</v>
      </c>
    </row>
    <row r="12" spans="1:17" ht="17.25" customHeight="1" x14ac:dyDescent="0.15">
      <c r="C12" s="9" t="s">
        <v>6</v>
      </c>
      <c r="D12" s="11"/>
      <c r="E12" s="12"/>
      <c r="F12" s="11">
        <f>SUM(F3:F11)</f>
        <v>824</v>
      </c>
      <c r="G12" s="12">
        <f t="shared" si="0"/>
        <v>100</v>
      </c>
      <c r="H12" s="11">
        <f>SUM(H3:H11)</f>
        <v>745</v>
      </c>
      <c r="I12" s="12">
        <f t="shared" si="1"/>
        <v>100</v>
      </c>
      <c r="J12" s="11">
        <f>SUM(J3:J11)</f>
        <v>718</v>
      </c>
      <c r="K12" s="12">
        <f t="shared" si="2"/>
        <v>100</v>
      </c>
      <c r="L12" s="11">
        <f>SUM(L3:L11)</f>
        <v>684</v>
      </c>
      <c r="M12" s="12">
        <f t="shared" si="3"/>
        <v>100</v>
      </c>
      <c r="N12" s="11">
        <f>SUM(N3:N11)</f>
        <v>648</v>
      </c>
      <c r="O12" s="12">
        <f t="shared" si="4"/>
        <v>100</v>
      </c>
      <c r="P12" s="11">
        <f>SUM(P3:P11)</f>
        <v>663</v>
      </c>
      <c r="Q12" s="12">
        <f t="shared" si="5"/>
        <v>100</v>
      </c>
    </row>
    <row r="13" spans="1:17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</row>
    <row r="14" spans="1:17" ht="17.25" customHeight="1" thickTop="1" x14ac:dyDescent="0.15">
      <c r="B14" s="7" t="s">
        <v>3</v>
      </c>
      <c r="C14" s="8" t="s">
        <v>24</v>
      </c>
      <c r="D14" s="14"/>
      <c r="E14" s="15"/>
      <c r="F14" s="14">
        <f>'GR (CLASS)'!D14+'GR (Business)'!D14+'GR (SEPS)'!D14+'GR (SEST)'!D14+'GR (OO)'!D14</f>
        <v>19</v>
      </c>
      <c r="G14" s="15">
        <f t="shared" ref="G14:G23" si="6">(F14/F$23)*100</f>
        <v>1.3085399449035813</v>
      </c>
      <c r="H14" s="14">
        <f>'GR (CLASS)'!F14+'GR (Business)'!F14+'GR (SEPS)'!F14+'GR (SEST)'!F14+'GR (OO)'!F14</f>
        <v>27</v>
      </c>
      <c r="I14" s="15">
        <f t="shared" ref="I14:I23" si="7">(H14/H$23)*100</f>
        <v>1.9794721407624634</v>
      </c>
      <c r="J14" s="14">
        <f>'GR (CLASS)'!H14+'GR (Business)'!H14+'GR (SEPS)'!H14+'GR (SEST)'!H14+'GR (OO)'!H14</f>
        <v>24</v>
      </c>
      <c r="K14" s="15">
        <f t="shared" ref="K14:K23" si="8">(J14/J$23)*100</f>
        <v>1.7897091722595078</v>
      </c>
      <c r="L14" s="14">
        <f>'GR (CLASS)'!J14+'GR (Business)'!J14+'GR (SEPS)'!J14+'GR (SEST)'!J14+'GR (OO)'!J14</f>
        <v>15</v>
      </c>
      <c r="M14" s="15">
        <f t="shared" ref="M14:M23" si="9">(L14/L$23)*100</f>
        <v>1.2285012285012284</v>
      </c>
      <c r="N14" s="14">
        <f>'GR (CLASS)'!L14+'GR (Business)'!L14+'GR (SEPS)'!L14+'GR (SEST)'!L14+'GR (OO)'!L14</f>
        <v>18</v>
      </c>
      <c r="O14" s="15">
        <f t="shared" ref="O14:O23" si="10">(N14/N$23)*100</f>
        <v>1.5584415584415585</v>
      </c>
      <c r="P14" s="14">
        <f>'GR (CLASS)'!N14+'GR (Business)'!N14+'GR (SEPS)'!N14+'GR (SEST)'!N14+'GR (OO)'!N14</f>
        <v>19</v>
      </c>
      <c r="Q14" s="15">
        <f t="shared" ref="Q14:Q23" si="11">(P14/P$23)*100</f>
        <v>1.678445229681979</v>
      </c>
    </row>
    <row r="15" spans="1:17" ht="17.25" customHeight="1" x14ac:dyDescent="0.15">
      <c r="C15" s="9" t="s">
        <v>16</v>
      </c>
      <c r="D15" s="11"/>
      <c r="E15" s="12"/>
      <c r="F15" s="11">
        <f>'GR (CLASS)'!D15+'GR (Business)'!D15+'GR (SEPS)'!D15+'GR (SEST)'!D15+'GR (OO)'!D15</f>
        <v>161</v>
      </c>
      <c r="G15" s="12">
        <f t="shared" si="6"/>
        <v>11.088154269972451</v>
      </c>
      <c r="H15" s="11">
        <f>'GR (CLASS)'!F15+'GR (Business)'!F15+'GR (SEPS)'!F15+'GR (SEST)'!F15+'GR (OO)'!F15</f>
        <v>168</v>
      </c>
      <c r="I15" s="12">
        <f t="shared" si="7"/>
        <v>12.316715542521994</v>
      </c>
      <c r="J15" s="11">
        <f>'GR (CLASS)'!H15+'GR (Business)'!H15+'GR (SEPS)'!H15+'GR (SEST)'!H15+'GR (OO)'!H15</f>
        <v>166</v>
      </c>
      <c r="K15" s="12">
        <f t="shared" si="8"/>
        <v>12.378821774794929</v>
      </c>
      <c r="L15" s="11">
        <f>'GR (CLASS)'!J15+'GR (Business)'!J15+'GR (SEPS)'!J15+'GR (SEST)'!J15+'GR (OO)'!J15</f>
        <v>164</v>
      </c>
      <c r="M15" s="12">
        <f t="shared" si="9"/>
        <v>13.431613431613432</v>
      </c>
      <c r="N15" s="11">
        <f>'GR (CLASS)'!L15+'GR (Business)'!L15+'GR (SEPS)'!L15+'GR (SEST)'!L15+'GR (OO)'!L15</f>
        <v>162</v>
      </c>
      <c r="O15" s="12">
        <f t="shared" si="10"/>
        <v>14.025974025974024</v>
      </c>
      <c r="P15" s="11">
        <f>'GR (CLASS)'!N15+'GR (Business)'!N15+'GR (SEPS)'!N15+'GR (SEST)'!N15+'GR (OO)'!N15</f>
        <v>175</v>
      </c>
      <c r="Q15" s="12">
        <f t="shared" si="11"/>
        <v>15.459363957597173</v>
      </c>
    </row>
    <row r="16" spans="1:17" ht="17.25" customHeight="1" x14ac:dyDescent="0.15">
      <c r="C16" s="9" t="s">
        <v>11</v>
      </c>
      <c r="D16" s="11"/>
      <c r="E16" s="12"/>
      <c r="F16" s="11">
        <f>'GR (CLASS)'!D16+'GR (Business)'!D16+'GR (SEPS)'!D16+'GR (SEST)'!D16+'GR (OO)'!D16</f>
        <v>2</v>
      </c>
      <c r="G16" s="12">
        <f t="shared" si="6"/>
        <v>0.13774104683195593</v>
      </c>
      <c r="H16" s="11">
        <f>'GR (CLASS)'!F16+'GR (Business)'!F16+'GR (SEPS)'!F16+'GR (SEST)'!F16+'GR (OO)'!F16</f>
        <v>1</v>
      </c>
      <c r="I16" s="12">
        <f t="shared" si="7"/>
        <v>7.331378299120235E-2</v>
      </c>
      <c r="J16" s="11">
        <f>'GR (CLASS)'!H16+'GR (Business)'!H16+'GR (SEPS)'!H16+'GR (SEST)'!H16+'GR (OO)'!H16</f>
        <v>0</v>
      </c>
      <c r="K16" s="12">
        <f t="shared" si="8"/>
        <v>0</v>
      </c>
      <c r="L16" s="11">
        <f>'GR (CLASS)'!J16+'GR (Business)'!J16+'GR (SEPS)'!J16+'GR (SEST)'!J16+'GR (OO)'!J16</f>
        <v>1</v>
      </c>
      <c r="M16" s="12">
        <f t="shared" si="9"/>
        <v>8.1900081900081911E-2</v>
      </c>
      <c r="N16" s="11">
        <f>'GR (CLASS)'!L16+'GR (Business)'!L16+'GR (SEPS)'!L16+'GR (SEST)'!L16+'GR (OO)'!L16</f>
        <v>1</v>
      </c>
      <c r="O16" s="12">
        <f t="shared" si="10"/>
        <v>8.6580086580086577E-2</v>
      </c>
      <c r="P16" s="11">
        <f>'GR (CLASS)'!N16+'GR (Business)'!N16+'GR (SEPS)'!N16+'GR (SEST)'!N16+'GR (OO)'!N16</f>
        <v>0</v>
      </c>
      <c r="Q16" s="12">
        <f t="shared" si="11"/>
        <v>0</v>
      </c>
    </row>
    <row r="17" spans="2:17" ht="17.25" customHeight="1" x14ac:dyDescent="0.15">
      <c r="C17" s="9" t="s">
        <v>17</v>
      </c>
      <c r="D17" s="11"/>
      <c r="E17" s="12"/>
      <c r="F17" s="11">
        <f>'GR (CLASS)'!D17+'GR (Business)'!D17+'GR (SEPS)'!D17+'GR (SEST)'!D17+'GR (OO)'!D17</f>
        <v>48</v>
      </c>
      <c r="G17" s="12">
        <f t="shared" si="6"/>
        <v>3.3057851239669422</v>
      </c>
      <c r="H17" s="11">
        <f>'GR (CLASS)'!F17+'GR (Business)'!F17+'GR (SEPS)'!F17+'GR (SEST)'!F17+'GR (OO)'!F17</f>
        <v>57</v>
      </c>
      <c r="I17" s="12">
        <f t="shared" si="7"/>
        <v>4.1788856304985336</v>
      </c>
      <c r="J17" s="11">
        <f>'GR (CLASS)'!H17+'GR (Business)'!H17+'GR (SEPS)'!H17+'GR (SEST)'!H17+'GR (OO)'!H17</f>
        <v>57</v>
      </c>
      <c r="K17" s="12">
        <f t="shared" si="8"/>
        <v>4.2505592841163313</v>
      </c>
      <c r="L17" s="11">
        <f>'GR (CLASS)'!J17+'GR (Business)'!J17+'GR (SEPS)'!J17+'GR (SEST)'!J17+'GR (OO)'!J17</f>
        <v>52</v>
      </c>
      <c r="M17" s="12">
        <f t="shared" si="9"/>
        <v>4.2588042588042585</v>
      </c>
      <c r="N17" s="11">
        <f>'GR (CLASS)'!L17+'GR (Business)'!L17+'GR (SEPS)'!L17+'GR (SEST)'!L17+'GR (OO)'!L17</f>
        <v>51</v>
      </c>
      <c r="O17" s="12">
        <f t="shared" si="10"/>
        <v>4.4155844155844157</v>
      </c>
      <c r="P17" s="11">
        <f>'GR (CLASS)'!N17+'GR (Business)'!N17+'GR (SEPS)'!N17+'GR (SEST)'!N17+'GR (OO)'!N17</f>
        <v>40</v>
      </c>
      <c r="Q17" s="12">
        <f t="shared" si="11"/>
        <v>3.5335689045936398</v>
      </c>
    </row>
    <row r="18" spans="2:17" ht="17.25" customHeight="1" x14ac:dyDescent="0.15">
      <c r="C18" s="9" t="s">
        <v>12</v>
      </c>
      <c r="D18" s="11"/>
      <c r="E18" s="12"/>
      <c r="F18" s="11">
        <f>'GR (CLASS)'!D18+'GR (Business)'!D18+'GR (SEPS)'!D18+'GR (SEST)'!D18+'GR (OO)'!D18</f>
        <v>126</v>
      </c>
      <c r="G18" s="12">
        <f t="shared" si="6"/>
        <v>8.677685950413224</v>
      </c>
      <c r="H18" s="11">
        <f>'GR (CLASS)'!F18+'GR (Business)'!F18+'GR (SEPS)'!F18+'GR (SEST)'!F18+'GR (OO)'!F18</f>
        <v>116</v>
      </c>
      <c r="I18" s="12">
        <f t="shared" si="7"/>
        <v>8.5043988269794717</v>
      </c>
      <c r="J18" s="11">
        <f>'GR (CLASS)'!H18+'GR (Business)'!H18+'GR (SEPS)'!H18+'GR (SEST)'!H18+'GR (OO)'!H18</f>
        <v>102</v>
      </c>
      <c r="K18" s="12">
        <f t="shared" si="8"/>
        <v>7.6062639821029077</v>
      </c>
      <c r="L18" s="11">
        <f>'GR (CLASS)'!J18+'GR (Business)'!J18+'GR (SEPS)'!J18+'GR (SEST)'!J18+'GR (OO)'!J18</f>
        <v>93</v>
      </c>
      <c r="M18" s="12">
        <f t="shared" si="9"/>
        <v>7.6167076167076173</v>
      </c>
      <c r="N18" s="11">
        <f>'GR (CLASS)'!L18+'GR (Business)'!L18+'GR (SEPS)'!L18+'GR (SEST)'!L18+'GR (OO)'!L18</f>
        <v>88</v>
      </c>
      <c r="O18" s="12">
        <f t="shared" si="10"/>
        <v>7.6190476190476195</v>
      </c>
      <c r="P18" s="11">
        <f>'GR (CLASS)'!N18+'GR (Business)'!N18+'GR (SEPS)'!N18+'GR (SEST)'!N18+'GR (OO)'!N18</f>
        <v>94</v>
      </c>
      <c r="Q18" s="12">
        <f t="shared" si="11"/>
        <v>8.3038869257950516</v>
      </c>
    </row>
    <row r="19" spans="2:17" ht="17.25" customHeight="1" x14ac:dyDescent="0.15">
      <c r="C19" s="9" t="s">
        <v>13</v>
      </c>
      <c r="D19" s="11"/>
      <c r="E19" s="12"/>
      <c r="F19" s="11">
        <f>'GR (CLASS)'!D19+'GR (Business)'!D19+'GR (SEPS)'!D19+'GR (SEST)'!D19+'GR (OO)'!D19</f>
        <v>1</v>
      </c>
      <c r="G19" s="12">
        <f t="shared" si="6"/>
        <v>6.8870523415977963E-2</v>
      </c>
      <c r="H19" s="11">
        <f>'GR (CLASS)'!F19+'GR (Business)'!F19+'GR (SEPS)'!F19+'GR (SEST)'!F19+'GR (OO)'!F19</f>
        <v>2</v>
      </c>
      <c r="I19" s="12">
        <f t="shared" si="7"/>
        <v>0.1466275659824047</v>
      </c>
      <c r="J19" s="11">
        <f>'GR (CLASS)'!H19+'GR (Business)'!H19+'GR (SEPS)'!H19+'GR (SEST)'!H19+'GR (OO)'!H19</f>
        <v>1</v>
      </c>
      <c r="K19" s="12">
        <f t="shared" si="8"/>
        <v>7.4571215510812819E-2</v>
      </c>
      <c r="L19" s="11">
        <f>'GR (CLASS)'!J19+'GR (Business)'!J19+'GR (SEPS)'!J19+'GR (SEST)'!J19+'GR (OO)'!J19</f>
        <v>1</v>
      </c>
      <c r="M19" s="12">
        <f t="shared" si="9"/>
        <v>8.1900081900081911E-2</v>
      </c>
      <c r="N19" s="11">
        <f>'GR (CLASS)'!L19+'GR (Business)'!L19+'GR (SEPS)'!L19+'GR (SEST)'!L19+'GR (OO)'!L19</f>
        <v>2</v>
      </c>
      <c r="O19" s="12">
        <f t="shared" si="10"/>
        <v>0.17316017316017315</v>
      </c>
      <c r="P19" s="11">
        <f>'GR (CLASS)'!N19+'GR (Business)'!N19+'GR (SEPS)'!N19+'GR (SEST)'!N19+'GR (OO)'!N19</f>
        <v>0</v>
      </c>
      <c r="Q19" s="12">
        <f t="shared" si="11"/>
        <v>0</v>
      </c>
    </row>
    <row r="20" spans="2:17" ht="17.25" customHeight="1" x14ac:dyDescent="0.15">
      <c r="C20" s="9" t="s">
        <v>14</v>
      </c>
      <c r="D20" s="11"/>
      <c r="E20" s="12"/>
      <c r="F20" s="11">
        <f>'GR (CLASS)'!D20+'GR (Business)'!D20+'GR (SEPS)'!D20+'GR (SEST)'!D20+'GR (OO)'!D20</f>
        <v>1038</v>
      </c>
      <c r="G20" s="12">
        <f t="shared" si="6"/>
        <v>71.487603305785115</v>
      </c>
      <c r="H20" s="11">
        <f>'GR (CLASS)'!F20+'GR (Business)'!F20+'GR (SEPS)'!F20+'GR (SEST)'!F20+'GR (OO)'!F20</f>
        <v>936</v>
      </c>
      <c r="I20" s="12">
        <f t="shared" si="7"/>
        <v>68.621700879765385</v>
      </c>
      <c r="J20" s="11">
        <f>'GR (CLASS)'!H20+'GR (Business)'!H20+'GR (SEPS)'!H20+'GR (SEST)'!H20+'GR (OO)'!H20</f>
        <v>940</v>
      </c>
      <c r="K20" s="12">
        <f t="shared" si="8"/>
        <v>70.096942580164054</v>
      </c>
      <c r="L20" s="11">
        <f>'GR (CLASS)'!J20+'GR (Business)'!J20+'GR (SEPS)'!J20+'GR (SEST)'!J20+'GR (OO)'!J20</f>
        <v>849</v>
      </c>
      <c r="M20" s="12">
        <f t="shared" si="9"/>
        <v>69.533169533169541</v>
      </c>
      <c r="N20" s="11">
        <f>'GR (CLASS)'!L20+'GR (Business)'!L20+'GR (SEPS)'!L20+'GR (SEST)'!L20+'GR (OO)'!L20</f>
        <v>789</v>
      </c>
      <c r="O20" s="12">
        <f t="shared" si="10"/>
        <v>68.311688311688314</v>
      </c>
      <c r="P20" s="11">
        <f>'GR (CLASS)'!N20+'GR (Business)'!N20+'GR (SEPS)'!N20+'GR (SEST)'!N20+'GR (OO)'!N20</f>
        <v>757</v>
      </c>
      <c r="Q20" s="12">
        <f t="shared" si="11"/>
        <v>66.872791519434628</v>
      </c>
    </row>
    <row r="21" spans="2:17" ht="17.25" customHeight="1" x14ac:dyDescent="0.15">
      <c r="C21" s="9" t="s">
        <v>15</v>
      </c>
      <c r="D21" s="11"/>
      <c r="E21" s="12"/>
      <c r="F21" s="11">
        <f>'GR (CLASS)'!D21+'GR (Business)'!D21+'GR (SEPS)'!D21+'GR (SEST)'!D21+'GR (OO)'!D21</f>
        <v>33</v>
      </c>
      <c r="G21" s="12">
        <f t="shared" si="6"/>
        <v>2.2727272727272729</v>
      </c>
      <c r="H21" s="11">
        <f>'GR (CLASS)'!F21+'GR (Business)'!F21+'GR (SEPS)'!F21+'GR (SEST)'!F21+'GR (OO)'!F21</f>
        <v>35</v>
      </c>
      <c r="I21" s="12">
        <f t="shared" si="7"/>
        <v>2.5659824046920821</v>
      </c>
      <c r="J21" s="11">
        <f>'GR (CLASS)'!H21+'GR (Business)'!H21+'GR (SEPS)'!H21+'GR (SEST)'!H21+'GR (OO)'!H21</f>
        <v>29</v>
      </c>
      <c r="K21" s="12">
        <f t="shared" si="8"/>
        <v>2.1625652498135719</v>
      </c>
      <c r="L21" s="11">
        <f>'GR (CLASS)'!J21+'GR (Business)'!J21+'GR (SEPS)'!J21+'GR (SEST)'!J21+'GR (OO)'!J21</f>
        <v>27</v>
      </c>
      <c r="M21" s="12">
        <f t="shared" si="9"/>
        <v>2.2113022113022112</v>
      </c>
      <c r="N21" s="11">
        <f>'GR (CLASS)'!L21+'GR (Business)'!L21+'GR (SEPS)'!L21+'GR (SEST)'!L21+'GR (OO)'!L21</f>
        <v>36</v>
      </c>
      <c r="O21" s="12">
        <f t="shared" si="10"/>
        <v>3.116883116883117</v>
      </c>
      <c r="P21" s="11">
        <f>'GR (CLASS)'!N21+'GR (Business)'!N21+'GR (SEPS)'!N21+'GR (SEST)'!N21+'GR (OO)'!N21</f>
        <v>32</v>
      </c>
      <c r="Q21" s="12">
        <f t="shared" si="11"/>
        <v>2.8268551236749118</v>
      </c>
    </row>
    <row r="22" spans="2:17" ht="17.25" customHeight="1" x14ac:dyDescent="0.15">
      <c r="C22" s="9" t="s">
        <v>18</v>
      </c>
      <c r="D22" s="11"/>
      <c r="E22" s="12"/>
      <c r="F22" s="11">
        <f>'GR (CLASS)'!D22+'GR (Business)'!D22+'GR (SEPS)'!D22+'GR (SEST)'!D22+'GR (OO)'!D22</f>
        <v>24</v>
      </c>
      <c r="G22" s="12">
        <f t="shared" si="6"/>
        <v>1.6528925619834711</v>
      </c>
      <c r="H22" s="11">
        <f>'GR (CLASS)'!F22+'GR (Business)'!F22+'GR (SEPS)'!F22+'GR (SEST)'!F22+'GR (OO)'!F22</f>
        <v>22</v>
      </c>
      <c r="I22" s="12">
        <f t="shared" si="7"/>
        <v>1.6129032258064515</v>
      </c>
      <c r="J22" s="11">
        <f>'GR (CLASS)'!H22+'GR (Business)'!H22+'GR (SEPS)'!H22+'GR (SEST)'!H22+'GR (OO)'!H22</f>
        <v>22</v>
      </c>
      <c r="K22" s="12">
        <f t="shared" si="8"/>
        <v>1.6405667412378822</v>
      </c>
      <c r="L22" s="11">
        <f>'GR (CLASS)'!J22+'GR (Business)'!J22+'GR (SEPS)'!J22+'GR (SEST)'!J22+'GR (OO)'!J22</f>
        <v>19</v>
      </c>
      <c r="M22" s="12">
        <f t="shared" si="9"/>
        <v>1.5561015561015561</v>
      </c>
      <c r="N22" s="11">
        <f>'GR (CLASS)'!L22+'GR (Business)'!L22+'GR (SEPS)'!L22+'GR (SEST)'!L22+'GR (OO)'!L22</f>
        <v>8</v>
      </c>
      <c r="O22" s="12">
        <f t="shared" si="10"/>
        <v>0.69264069264069261</v>
      </c>
      <c r="P22" s="11">
        <f>'GR (CLASS)'!N22+'GR (Business)'!N22+'GR (SEPS)'!N22+'GR (SEST)'!N22+'GR (OO)'!N22</f>
        <v>15</v>
      </c>
      <c r="Q22" s="12">
        <f t="shared" si="11"/>
        <v>1.3250883392226149</v>
      </c>
    </row>
    <row r="23" spans="2:17" ht="17.25" customHeight="1" x14ac:dyDescent="0.15">
      <c r="C23" s="9" t="s">
        <v>6</v>
      </c>
      <c r="D23" s="11"/>
      <c r="E23" s="12"/>
      <c r="F23" s="11">
        <f>SUM(F14:F22)</f>
        <v>1452</v>
      </c>
      <c r="G23" s="12">
        <f t="shared" si="6"/>
        <v>100</v>
      </c>
      <c r="H23" s="11">
        <f>SUM(H14:H22)</f>
        <v>1364</v>
      </c>
      <c r="I23" s="12">
        <f t="shared" si="7"/>
        <v>100</v>
      </c>
      <c r="J23" s="11">
        <f>SUM(J14:J22)</f>
        <v>1341</v>
      </c>
      <c r="K23" s="12">
        <f t="shared" si="8"/>
        <v>100</v>
      </c>
      <c r="L23" s="11">
        <f>SUM(L14:L22)</f>
        <v>1221</v>
      </c>
      <c r="M23" s="12">
        <f t="shared" si="9"/>
        <v>100</v>
      </c>
      <c r="N23" s="11">
        <f>SUM(N14:N22)</f>
        <v>1155</v>
      </c>
      <c r="O23" s="12">
        <f t="shared" si="10"/>
        <v>100</v>
      </c>
      <c r="P23" s="11">
        <f>SUM(P14:P22)</f>
        <v>1132</v>
      </c>
      <c r="Q23" s="12">
        <f t="shared" si="11"/>
        <v>100</v>
      </c>
    </row>
    <row r="24" spans="2:17" ht="17.25" customHeight="1" thickBot="1" x14ac:dyDescent="0.2">
      <c r="C24" s="10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  <c r="P24" s="11"/>
      <c r="Q24" s="13"/>
    </row>
    <row r="25" spans="2:17" ht="17.25" customHeight="1" thickTop="1" x14ac:dyDescent="0.15">
      <c r="B25" s="7" t="s">
        <v>6</v>
      </c>
      <c r="C25" s="8" t="s">
        <v>24</v>
      </c>
      <c r="D25" s="14"/>
      <c r="E25" s="15"/>
      <c r="F25" s="14">
        <f t="shared" ref="F25:F33" si="12">SUM(F3,F14)</f>
        <v>28</v>
      </c>
      <c r="G25" s="15">
        <f t="shared" ref="G25:G33" si="13">(F25/F$34)*100</f>
        <v>1.2302284710017575</v>
      </c>
      <c r="H25" s="14">
        <f t="shared" ref="H25:J33" si="14">SUM(H3,H14)</f>
        <v>37</v>
      </c>
      <c r="I25" s="15">
        <f t="shared" ref="I25:I33" si="15">(H25/H$34)*100</f>
        <v>1.7543859649122806</v>
      </c>
      <c r="J25" s="14">
        <f t="shared" si="14"/>
        <v>35</v>
      </c>
      <c r="K25" s="15">
        <f t="shared" ref="K25:K33" si="16">(J25/J$34)*100</f>
        <v>1.6998542982030111</v>
      </c>
      <c r="L25" s="14">
        <f t="shared" ref="L25:N33" si="17">SUM(L3,L14)</f>
        <v>23</v>
      </c>
      <c r="M25" s="15">
        <f t="shared" ref="M25:M33" si="18">(L25/L$34)*100</f>
        <v>1.2073490813648293</v>
      </c>
      <c r="N25" s="14">
        <f t="shared" si="17"/>
        <v>26</v>
      </c>
      <c r="O25" s="15">
        <f t="shared" ref="O25:O33" si="19">(N25/N$34)*100</f>
        <v>1.4420410427065999</v>
      </c>
      <c r="P25" s="14">
        <f t="shared" ref="P25" si="20">SUM(P3,P14)</f>
        <v>33</v>
      </c>
      <c r="Q25" s="15">
        <f t="shared" ref="Q25:Q33" si="21">(P25/P$34)*100</f>
        <v>1.8384401114206128</v>
      </c>
    </row>
    <row r="26" spans="2:17" ht="17.25" customHeight="1" x14ac:dyDescent="0.15">
      <c r="C26" s="9" t="s">
        <v>16</v>
      </c>
      <c r="D26" s="11"/>
      <c r="E26" s="12"/>
      <c r="F26" s="11">
        <f t="shared" si="12"/>
        <v>246</v>
      </c>
      <c r="G26" s="12">
        <f t="shared" si="13"/>
        <v>10.808435852372583</v>
      </c>
      <c r="H26" s="11">
        <f t="shared" si="14"/>
        <v>248</v>
      </c>
      <c r="I26" s="12">
        <f t="shared" si="15"/>
        <v>11.759127548601231</v>
      </c>
      <c r="J26" s="11">
        <f t="shared" si="14"/>
        <v>252</v>
      </c>
      <c r="K26" s="12">
        <f t="shared" si="16"/>
        <v>12.23895094706168</v>
      </c>
      <c r="L26" s="11">
        <f t="shared" si="17"/>
        <v>228</v>
      </c>
      <c r="M26" s="12">
        <f t="shared" si="18"/>
        <v>11.968503937007874</v>
      </c>
      <c r="N26" s="11">
        <f t="shared" si="17"/>
        <v>229</v>
      </c>
      <c r="O26" s="12">
        <f t="shared" si="19"/>
        <v>12.701053799223516</v>
      </c>
      <c r="P26" s="11">
        <f t="shared" ref="P26" si="22">SUM(P4,P15)</f>
        <v>251</v>
      </c>
      <c r="Q26" s="12">
        <f t="shared" si="21"/>
        <v>13.983286908077993</v>
      </c>
    </row>
    <row r="27" spans="2:17" ht="17.25" customHeight="1" x14ac:dyDescent="0.15">
      <c r="C27" s="9" t="s">
        <v>11</v>
      </c>
      <c r="D27" s="11"/>
      <c r="E27" s="12"/>
      <c r="F27" s="11">
        <f t="shared" si="12"/>
        <v>3</v>
      </c>
      <c r="G27" s="12">
        <f t="shared" si="13"/>
        <v>0.13181019332161686</v>
      </c>
      <c r="H27" s="11">
        <f t="shared" si="14"/>
        <v>2</v>
      </c>
      <c r="I27" s="12">
        <f t="shared" si="15"/>
        <v>9.4831673779042197E-2</v>
      </c>
      <c r="J27" s="11">
        <f t="shared" si="14"/>
        <v>1</v>
      </c>
      <c r="K27" s="12">
        <f t="shared" si="16"/>
        <v>4.8567265662943171E-2</v>
      </c>
      <c r="L27" s="11">
        <f t="shared" si="17"/>
        <v>2</v>
      </c>
      <c r="M27" s="12">
        <f t="shared" si="18"/>
        <v>0.10498687664041995</v>
      </c>
      <c r="N27" s="11">
        <f t="shared" si="17"/>
        <v>1</v>
      </c>
      <c r="O27" s="12">
        <f t="shared" si="19"/>
        <v>5.5463117027176934E-2</v>
      </c>
      <c r="P27" s="11">
        <f t="shared" ref="P27" si="23">SUM(P5,P16)</f>
        <v>0</v>
      </c>
      <c r="Q27" s="12">
        <f t="shared" si="21"/>
        <v>0</v>
      </c>
    </row>
    <row r="28" spans="2:17" ht="17.25" customHeight="1" x14ac:dyDescent="0.15">
      <c r="C28" s="9" t="s">
        <v>17</v>
      </c>
      <c r="D28" s="11"/>
      <c r="E28" s="12"/>
      <c r="F28" s="11">
        <f t="shared" si="12"/>
        <v>79</v>
      </c>
      <c r="G28" s="12">
        <f t="shared" si="13"/>
        <v>3.471001757469244</v>
      </c>
      <c r="H28" s="11">
        <f t="shared" si="14"/>
        <v>83</v>
      </c>
      <c r="I28" s="12">
        <f t="shared" si="15"/>
        <v>3.9355144618302513</v>
      </c>
      <c r="J28" s="11">
        <f t="shared" si="14"/>
        <v>86</v>
      </c>
      <c r="K28" s="12">
        <f t="shared" si="16"/>
        <v>4.1767848470131135</v>
      </c>
      <c r="L28" s="11">
        <f t="shared" si="17"/>
        <v>87</v>
      </c>
      <c r="M28" s="12">
        <f t="shared" si="18"/>
        <v>4.5669291338582676</v>
      </c>
      <c r="N28" s="11">
        <f t="shared" si="17"/>
        <v>86</v>
      </c>
      <c r="O28" s="12">
        <f t="shared" si="19"/>
        <v>4.769828064337216</v>
      </c>
      <c r="P28" s="11">
        <f t="shared" ref="P28" si="24">SUM(P6,P17)</f>
        <v>72</v>
      </c>
      <c r="Q28" s="12">
        <f t="shared" si="21"/>
        <v>4.0111420612813369</v>
      </c>
    </row>
    <row r="29" spans="2:17" ht="17.25" customHeight="1" x14ac:dyDescent="0.15">
      <c r="C29" s="9" t="s">
        <v>12</v>
      </c>
      <c r="D29" s="11"/>
      <c r="E29" s="12"/>
      <c r="F29" s="11">
        <f t="shared" si="12"/>
        <v>206</v>
      </c>
      <c r="G29" s="12">
        <f t="shared" si="13"/>
        <v>9.0509666080843587</v>
      </c>
      <c r="H29" s="11">
        <f t="shared" si="14"/>
        <v>183</v>
      </c>
      <c r="I29" s="12">
        <f t="shared" si="15"/>
        <v>8.6770981507823617</v>
      </c>
      <c r="J29" s="11">
        <f t="shared" si="14"/>
        <v>170</v>
      </c>
      <c r="K29" s="12">
        <f t="shared" si="16"/>
        <v>8.2564351627003401</v>
      </c>
      <c r="L29" s="11">
        <f t="shared" si="17"/>
        <v>167</v>
      </c>
      <c r="M29" s="12">
        <f t="shared" si="18"/>
        <v>8.7664041994750654</v>
      </c>
      <c r="N29" s="11">
        <f t="shared" si="17"/>
        <v>162</v>
      </c>
      <c r="O29" s="12">
        <f t="shared" si="19"/>
        <v>8.9850249584026631</v>
      </c>
      <c r="P29" s="11">
        <f t="shared" ref="P29" si="25">SUM(P7,P18)</f>
        <v>166</v>
      </c>
      <c r="Q29" s="12">
        <f t="shared" si="21"/>
        <v>9.24791086350975</v>
      </c>
    </row>
    <row r="30" spans="2:17" ht="17.25" customHeight="1" x14ac:dyDescent="0.15">
      <c r="C30" s="9" t="s">
        <v>13</v>
      </c>
      <c r="D30" s="11"/>
      <c r="E30" s="12"/>
      <c r="F30" s="11">
        <f t="shared" si="12"/>
        <v>2</v>
      </c>
      <c r="G30" s="12">
        <f t="shared" si="13"/>
        <v>8.7873462214411238E-2</v>
      </c>
      <c r="H30" s="11">
        <f t="shared" si="14"/>
        <v>3</v>
      </c>
      <c r="I30" s="12">
        <f t="shared" si="15"/>
        <v>0.14224751066856331</v>
      </c>
      <c r="J30" s="11">
        <f t="shared" si="14"/>
        <v>2</v>
      </c>
      <c r="K30" s="12">
        <f t="shared" si="16"/>
        <v>9.7134531325886342E-2</v>
      </c>
      <c r="L30" s="11">
        <f t="shared" si="17"/>
        <v>1</v>
      </c>
      <c r="M30" s="12">
        <f t="shared" si="18"/>
        <v>5.2493438320209973E-2</v>
      </c>
      <c r="N30" s="11">
        <f t="shared" si="17"/>
        <v>2</v>
      </c>
      <c r="O30" s="12">
        <f t="shared" si="19"/>
        <v>0.11092623405435387</v>
      </c>
      <c r="P30" s="11">
        <f t="shared" ref="P30" si="26">SUM(P8,P19)</f>
        <v>0</v>
      </c>
      <c r="Q30" s="12">
        <f t="shared" si="21"/>
        <v>0</v>
      </c>
    </row>
    <row r="31" spans="2:17" ht="17.25" customHeight="1" x14ac:dyDescent="0.15">
      <c r="C31" s="9" t="s">
        <v>14</v>
      </c>
      <c r="D31" s="11"/>
      <c r="E31" s="12"/>
      <c r="F31" s="11">
        <f t="shared" si="12"/>
        <v>1626</v>
      </c>
      <c r="G31" s="12">
        <f t="shared" si="13"/>
        <v>71.441124780316343</v>
      </c>
      <c r="H31" s="11">
        <f t="shared" si="14"/>
        <v>1463</v>
      </c>
      <c r="I31" s="12">
        <f t="shared" si="15"/>
        <v>69.369369369369366</v>
      </c>
      <c r="J31" s="11">
        <f t="shared" si="14"/>
        <v>1437</v>
      </c>
      <c r="K31" s="12">
        <f t="shared" si="16"/>
        <v>69.791160757649337</v>
      </c>
      <c r="L31" s="11">
        <f t="shared" si="17"/>
        <v>1322</v>
      </c>
      <c r="M31" s="12">
        <f t="shared" si="18"/>
        <v>69.39632545931758</v>
      </c>
      <c r="N31" s="11">
        <f t="shared" si="17"/>
        <v>1220</v>
      </c>
      <c r="O31" s="12">
        <f t="shared" si="19"/>
        <v>67.665002773155848</v>
      </c>
      <c r="P31" s="11">
        <f t="shared" ref="P31" si="27">SUM(P9,P20)</f>
        <v>1179</v>
      </c>
      <c r="Q31" s="12">
        <f t="shared" si="21"/>
        <v>65.682451253481901</v>
      </c>
    </row>
    <row r="32" spans="2:17" ht="17.25" customHeight="1" x14ac:dyDescent="0.15">
      <c r="C32" s="9" t="s">
        <v>15</v>
      </c>
      <c r="D32" s="11"/>
      <c r="E32" s="12"/>
      <c r="F32" s="11">
        <f t="shared" si="12"/>
        <v>49</v>
      </c>
      <c r="G32" s="12">
        <f t="shared" si="13"/>
        <v>2.1528998242530757</v>
      </c>
      <c r="H32" s="11">
        <f t="shared" si="14"/>
        <v>54</v>
      </c>
      <c r="I32" s="12">
        <f t="shared" si="15"/>
        <v>2.5604551920341394</v>
      </c>
      <c r="J32" s="11">
        <f t="shared" si="14"/>
        <v>46</v>
      </c>
      <c r="K32" s="12">
        <f t="shared" si="16"/>
        <v>2.2340942204953862</v>
      </c>
      <c r="L32" s="11">
        <f t="shared" si="17"/>
        <v>45</v>
      </c>
      <c r="M32" s="12">
        <f t="shared" si="18"/>
        <v>2.3622047244094486</v>
      </c>
      <c r="N32" s="11">
        <f t="shared" si="17"/>
        <v>54</v>
      </c>
      <c r="O32" s="12">
        <f t="shared" si="19"/>
        <v>2.9950083194675541</v>
      </c>
      <c r="P32" s="11">
        <f t="shared" ref="P32" si="28">SUM(P10,P21)</f>
        <v>55</v>
      </c>
      <c r="Q32" s="12">
        <f t="shared" si="21"/>
        <v>3.0640668523676879</v>
      </c>
    </row>
    <row r="33" spans="2:17" ht="17.25" customHeight="1" x14ac:dyDescent="0.15">
      <c r="C33" s="9" t="s">
        <v>18</v>
      </c>
      <c r="D33" s="11"/>
      <c r="E33" s="12"/>
      <c r="F33" s="11">
        <f t="shared" si="12"/>
        <v>37</v>
      </c>
      <c r="G33" s="12">
        <f t="shared" si="13"/>
        <v>1.6256590509666082</v>
      </c>
      <c r="H33" s="11">
        <f t="shared" si="14"/>
        <v>36</v>
      </c>
      <c r="I33" s="12">
        <f t="shared" si="15"/>
        <v>1.7069701280227598</v>
      </c>
      <c r="J33" s="11">
        <f t="shared" si="14"/>
        <v>30</v>
      </c>
      <c r="K33" s="12">
        <f t="shared" si="16"/>
        <v>1.4570179698882952</v>
      </c>
      <c r="L33" s="11">
        <f t="shared" si="17"/>
        <v>30</v>
      </c>
      <c r="M33" s="12">
        <f t="shared" si="18"/>
        <v>1.5748031496062991</v>
      </c>
      <c r="N33" s="11">
        <f t="shared" si="17"/>
        <v>23</v>
      </c>
      <c r="O33" s="12">
        <f t="shared" si="19"/>
        <v>1.2756516916250693</v>
      </c>
      <c r="P33" s="11">
        <f t="shared" ref="P33" si="29">SUM(P11,P22)</f>
        <v>39</v>
      </c>
      <c r="Q33" s="12">
        <f t="shared" si="21"/>
        <v>2.1727019498607243</v>
      </c>
    </row>
    <row r="34" spans="2:17" ht="17.25" customHeight="1" x14ac:dyDescent="0.15">
      <c r="C34" s="9" t="s">
        <v>6</v>
      </c>
      <c r="D34" s="11"/>
      <c r="E34" s="12"/>
      <c r="F34" s="11">
        <f>SUM(F25:F33)</f>
        <v>2276</v>
      </c>
      <c r="G34" s="12">
        <f>(F34/F$34)*100</f>
        <v>100</v>
      </c>
      <c r="H34" s="11">
        <f>SUM(H25:H33)</f>
        <v>2109</v>
      </c>
      <c r="I34" s="12">
        <f>(H34/H$34)*100</f>
        <v>100</v>
      </c>
      <c r="J34" s="11">
        <f>SUM(J25:J33)</f>
        <v>2059</v>
      </c>
      <c r="K34" s="12">
        <f>(J34/J$34)*100</f>
        <v>100</v>
      </c>
      <c r="L34" s="11">
        <f>SUM(L25:L33)</f>
        <v>1905</v>
      </c>
      <c r="M34" s="12">
        <f>(L34/L$34)*100</f>
        <v>100</v>
      </c>
      <c r="N34" s="11">
        <f>SUM(N25:N33)</f>
        <v>1803</v>
      </c>
      <c r="O34" s="12">
        <f>(N34/N$34)*100</f>
        <v>100</v>
      </c>
      <c r="P34" s="11">
        <f>SUM(P25:P33)</f>
        <v>1795</v>
      </c>
      <c r="Q34" s="12">
        <f>(P34/P$34)*100</f>
        <v>100</v>
      </c>
    </row>
    <row r="36" spans="2:17" x14ac:dyDescent="0.15">
      <c r="B36" s="4" t="s">
        <v>10</v>
      </c>
    </row>
  </sheetData>
  <mergeCells count="7">
    <mergeCell ref="P1:Q1"/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  <pageSetup scale="84" orientation="landscape" r:id="rId1"/>
  <headerFooter>
    <oddHeader>&amp;L&amp;"Arial Narrow,Bold"&amp;16Calculated Table-Total University Chk</oddHeader>
    <oddFooter>&amp;L&amp;"-,Italic"&amp;9Data Source: IR Data Warehouse Stufile_Banner_Fall
Produced by the CCSU Office of Institutional Research and Assessment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6"/>
  <sheetViews>
    <sheetView topLeftCell="B1" zoomScale="110" zoomScaleNormal="110" workbookViewId="0">
      <selection activeCell="Q1" sqref="Q1:Z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7" width="5.5" style="1" customWidth="1"/>
    <col min="8" max="8" width="5.6640625" style="1" customWidth="1"/>
    <col min="9" max="9" width="6.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19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4</v>
      </c>
      <c r="B3" s="1" t="s">
        <v>2</v>
      </c>
      <c r="C3" s="8" t="s">
        <v>24</v>
      </c>
      <c r="D3" s="11">
        <v>9</v>
      </c>
      <c r="E3" s="12">
        <f t="shared" ref="E3:E7" si="0">(D3/D$12)*100</f>
        <v>1.0922330097087378</v>
      </c>
      <c r="F3" s="11">
        <v>10</v>
      </c>
      <c r="G3" s="12">
        <f t="shared" ref="G3:G7" si="1">(F3/F$12)*100</f>
        <v>1.3422818791946309</v>
      </c>
      <c r="H3" s="11">
        <v>11</v>
      </c>
      <c r="I3" s="12">
        <f t="shared" ref="I3:I7" si="2">(H3/H$12)*100</f>
        <v>1.532033426183844</v>
      </c>
      <c r="J3" s="11">
        <v>8</v>
      </c>
      <c r="K3" s="12">
        <f t="shared" ref="K3:K7" si="3">(J3/J$12)*100</f>
        <v>1.1695906432748537</v>
      </c>
      <c r="L3" s="11">
        <v>8</v>
      </c>
      <c r="M3" s="12">
        <f t="shared" ref="M3:M7" si="4">(L3/L$12)*100</f>
        <v>1.2345679012345678</v>
      </c>
      <c r="N3" s="11">
        <v>14</v>
      </c>
      <c r="O3" s="12">
        <f t="shared" ref="O3:O7" si="5">(N3/N$12)*100</f>
        <v>2.1116138763197587</v>
      </c>
    </row>
    <row r="4" spans="1:15" ht="17.25" customHeight="1" x14ac:dyDescent="0.15">
      <c r="C4" s="9" t="s">
        <v>16</v>
      </c>
      <c r="D4" s="11">
        <v>85</v>
      </c>
      <c r="E4" s="12">
        <f t="shared" si="0"/>
        <v>10.315533980582524</v>
      </c>
      <c r="F4" s="11">
        <v>80</v>
      </c>
      <c r="G4" s="12">
        <f t="shared" si="1"/>
        <v>10.738255033557047</v>
      </c>
      <c r="H4" s="11">
        <v>86</v>
      </c>
      <c r="I4" s="12">
        <f t="shared" si="2"/>
        <v>11.977715877437326</v>
      </c>
      <c r="J4" s="11">
        <v>64</v>
      </c>
      <c r="K4" s="12">
        <f t="shared" si="3"/>
        <v>9.3567251461988299</v>
      </c>
      <c r="L4" s="11">
        <v>67</v>
      </c>
      <c r="M4" s="12">
        <f t="shared" si="4"/>
        <v>10.339506172839506</v>
      </c>
      <c r="N4" s="11">
        <v>76</v>
      </c>
      <c r="O4" s="12">
        <f t="shared" si="5"/>
        <v>11.463046757164404</v>
      </c>
    </row>
    <row r="5" spans="1:15" ht="17.25" customHeight="1" x14ac:dyDescent="0.15">
      <c r="C5" s="9" t="s">
        <v>11</v>
      </c>
      <c r="D5" s="11">
        <v>1</v>
      </c>
      <c r="E5" s="12">
        <f t="shared" si="0"/>
        <v>0.12135922330097086</v>
      </c>
      <c r="F5" s="11">
        <v>1</v>
      </c>
      <c r="G5" s="12">
        <f t="shared" si="1"/>
        <v>0.13422818791946309</v>
      </c>
      <c r="H5" s="11">
        <v>1</v>
      </c>
      <c r="I5" s="12">
        <f t="shared" si="2"/>
        <v>0.1392757660167131</v>
      </c>
      <c r="J5" s="11">
        <v>1</v>
      </c>
      <c r="K5" s="12">
        <f t="shared" si="3"/>
        <v>0.14619883040935672</v>
      </c>
      <c r="L5" s="11">
        <v>0</v>
      </c>
      <c r="M5" s="12">
        <f t="shared" si="4"/>
        <v>0</v>
      </c>
      <c r="N5" s="11"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v>31</v>
      </c>
      <c r="E6" s="12">
        <f t="shared" si="0"/>
        <v>3.762135922330097</v>
      </c>
      <c r="F6" s="11">
        <v>26</v>
      </c>
      <c r="G6" s="12">
        <f t="shared" si="1"/>
        <v>3.4899328859060401</v>
      </c>
      <c r="H6" s="11">
        <v>29</v>
      </c>
      <c r="I6" s="12">
        <f t="shared" si="2"/>
        <v>4.03899721448468</v>
      </c>
      <c r="J6" s="11">
        <v>35</v>
      </c>
      <c r="K6" s="12">
        <f t="shared" si="3"/>
        <v>5.1169590643274852</v>
      </c>
      <c r="L6" s="11">
        <v>35</v>
      </c>
      <c r="M6" s="12">
        <f t="shared" si="4"/>
        <v>5.4012345679012341</v>
      </c>
      <c r="N6" s="11">
        <v>32</v>
      </c>
      <c r="O6" s="12">
        <f t="shared" si="5"/>
        <v>4.8265460030165919</v>
      </c>
    </row>
    <row r="7" spans="1:15" ht="17.25" customHeight="1" x14ac:dyDescent="0.15">
      <c r="C7" s="9" t="s">
        <v>12</v>
      </c>
      <c r="D7" s="11">
        <v>80</v>
      </c>
      <c r="E7" s="12">
        <f t="shared" si="0"/>
        <v>9.7087378640776691</v>
      </c>
      <c r="F7" s="11">
        <v>67</v>
      </c>
      <c r="G7" s="12">
        <f t="shared" si="1"/>
        <v>8.9932885906040276</v>
      </c>
      <c r="H7" s="11">
        <v>68</v>
      </c>
      <c r="I7" s="12">
        <f t="shared" si="2"/>
        <v>9.4707520891364894</v>
      </c>
      <c r="J7" s="11">
        <v>74</v>
      </c>
      <c r="K7" s="12">
        <f t="shared" si="3"/>
        <v>10.818713450292398</v>
      </c>
      <c r="L7" s="11">
        <v>74</v>
      </c>
      <c r="M7" s="12">
        <f t="shared" si="4"/>
        <v>11.419753086419753</v>
      </c>
      <c r="N7" s="11">
        <v>72</v>
      </c>
      <c r="O7" s="12">
        <f t="shared" si="5"/>
        <v>10.859728506787331</v>
      </c>
    </row>
    <row r="8" spans="1:15" ht="17.25" customHeight="1" x14ac:dyDescent="0.15">
      <c r="C8" s="9" t="s">
        <v>13</v>
      </c>
      <c r="D8" s="11">
        <v>1</v>
      </c>
      <c r="E8" s="12">
        <f>(D8/D$12)*100</f>
        <v>0.12135922330097086</v>
      </c>
      <c r="F8" s="11">
        <v>1</v>
      </c>
      <c r="G8" s="12">
        <f>(F8/F$12)*100</f>
        <v>0.13422818791946309</v>
      </c>
      <c r="H8" s="11">
        <v>1</v>
      </c>
      <c r="I8" s="12">
        <f>(H8/H$12)*100</f>
        <v>0.1392757660167131</v>
      </c>
      <c r="J8" s="11">
        <v>0</v>
      </c>
      <c r="K8" s="12">
        <f>(J8/J$12)*100</f>
        <v>0</v>
      </c>
      <c r="L8" s="11">
        <v>0</v>
      </c>
      <c r="M8" s="12">
        <f>(L8/L$12)*100</f>
        <v>0</v>
      </c>
      <c r="N8" s="11">
        <v>0</v>
      </c>
      <c r="O8" s="12">
        <f>(N8/N$12)*100</f>
        <v>0</v>
      </c>
    </row>
    <row r="9" spans="1:15" ht="17.25" customHeight="1" x14ac:dyDescent="0.15">
      <c r="C9" s="9" t="s">
        <v>14</v>
      </c>
      <c r="D9" s="11">
        <v>588</v>
      </c>
      <c r="E9" s="12">
        <f t="shared" ref="E9" si="6">(D9/D$12)*100</f>
        <v>71.359223300970882</v>
      </c>
      <c r="F9" s="11">
        <v>527</v>
      </c>
      <c r="G9" s="12">
        <f t="shared" ref="G9" si="7">(F9/F$12)*100</f>
        <v>70.738255033557053</v>
      </c>
      <c r="H9" s="11">
        <v>497</v>
      </c>
      <c r="I9" s="12">
        <f t="shared" ref="I9" si="8">(H9/H$12)*100</f>
        <v>69.220055710306411</v>
      </c>
      <c r="J9" s="11">
        <v>473</v>
      </c>
      <c r="K9" s="12">
        <f t="shared" ref="K9" si="9">(J9/J$12)*100</f>
        <v>69.152046783625735</v>
      </c>
      <c r="L9" s="11">
        <v>431</v>
      </c>
      <c r="M9" s="12">
        <f t="shared" ref="M9" si="10">(L9/L$12)*100</f>
        <v>66.512345679012341</v>
      </c>
      <c r="N9" s="11">
        <v>422</v>
      </c>
      <c r="O9" s="12">
        <f t="shared" ref="O9" si="11">(N9/N$12)*100</f>
        <v>63.650075414781291</v>
      </c>
    </row>
    <row r="10" spans="1:15" ht="17.25" customHeight="1" x14ac:dyDescent="0.15">
      <c r="C10" s="9" t="s">
        <v>15</v>
      </c>
      <c r="D10" s="11">
        <v>16</v>
      </c>
      <c r="E10" s="12">
        <f>(D10/D$12)*100</f>
        <v>1.9417475728155338</v>
      </c>
      <c r="F10" s="11">
        <v>19</v>
      </c>
      <c r="G10" s="12">
        <f>(F10/F$12)*100</f>
        <v>2.5503355704697985</v>
      </c>
      <c r="H10" s="11">
        <v>17</v>
      </c>
      <c r="I10" s="12">
        <f>(H10/H$12)*100</f>
        <v>2.3676880222841223</v>
      </c>
      <c r="J10" s="11">
        <v>18</v>
      </c>
      <c r="K10" s="12">
        <f>(J10/J$12)*100</f>
        <v>2.6315789473684208</v>
      </c>
      <c r="L10" s="11">
        <v>18</v>
      </c>
      <c r="M10" s="12">
        <f>(L10/L$12)*100</f>
        <v>2.7777777777777777</v>
      </c>
      <c r="N10" s="11">
        <v>23</v>
      </c>
      <c r="O10" s="12">
        <f>(N10/N$12)*100</f>
        <v>3.4690799396681751</v>
      </c>
    </row>
    <row r="11" spans="1:15" ht="17.25" customHeight="1" x14ac:dyDescent="0.15">
      <c r="C11" s="9" t="s">
        <v>18</v>
      </c>
      <c r="D11" s="11">
        <v>13</v>
      </c>
      <c r="E11" s="12">
        <f t="shared" ref="E11" si="12">(D11/D$12)*100</f>
        <v>1.5776699029126213</v>
      </c>
      <c r="F11" s="11">
        <v>14</v>
      </c>
      <c r="G11" s="12">
        <f t="shared" ref="G11" si="13">(F11/F$12)*100</f>
        <v>1.8791946308724832</v>
      </c>
      <c r="H11" s="11">
        <v>8</v>
      </c>
      <c r="I11" s="12">
        <f t="shared" ref="I11" si="14">(H11/H$12)*100</f>
        <v>1.1142061281337048</v>
      </c>
      <c r="J11" s="11">
        <v>11</v>
      </c>
      <c r="K11" s="12">
        <f t="shared" ref="K11" si="15">(J11/J$12)*100</f>
        <v>1.6081871345029239</v>
      </c>
      <c r="L11" s="11">
        <v>15</v>
      </c>
      <c r="M11" s="12">
        <f t="shared" ref="M11" si="16">(L11/L$12)*100</f>
        <v>2.3148148148148149</v>
      </c>
      <c r="N11" s="11">
        <v>24</v>
      </c>
      <c r="O11" s="12">
        <f t="shared" ref="O11" si="17">(N11/N$12)*100</f>
        <v>3.6199095022624439</v>
      </c>
    </row>
    <row r="12" spans="1:15" ht="17.25" customHeight="1" x14ac:dyDescent="0.15">
      <c r="C12" s="9" t="s">
        <v>6</v>
      </c>
      <c r="D12" s="11">
        <f>SUM(D3:D11)</f>
        <v>824</v>
      </c>
      <c r="E12" s="12">
        <f>(D12/D$12)*100</f>
        <v>100</v>
      </c>
      <c r="F12" s="11">
        <f>SUM(F3:F11)</f>
        <v>745</v>
      </c>
      <c r="G12" s="12">
        <f>(F12/F$12)*100</f>
        <v>100</v>
      </c>
      <c r="H12" s="11">
        <f>SUM(H3:H11)</f>
        <v>718</v>
      </c>
      <c r="I12" s="12">
        <f>(H12/H$12)*100</f>
        <v>100</v>
      </c>
      <c r="J12" s="11">
        <f>SUM(J3:J11)</f>
        <v>684</v>
      </c>
      <c r="K12" s="12">
        <f>(J12/J$12)*100</f>
        <v>100</v>
      </c>
      <c r="L12" s="11">
        <f>SUM(L3:L11)</f>
        <v>648</v>
      </c>
      <c r="M12" s="12">
        <f>(L12/L$12)*100</f>
        <v>100</v>
      </c>
      <c r="N12" s="11">
        <f>SUM(N3:N11)</f>
        <v>663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19</v>
      </c>
      <c r="E14" s="15">
        <f t="shared" ref="E14:E23" si="18">(D14/D$23)*100</f>
        <v>1.3085399449035813</v>
      </c>
      <c r="F14" s="14">
        <v>27</v>
      </c>
      <c r="G14" s="15">
        <f t="shared" ref="G14:G23" si="19">(F14/F$23)*100</f>
        <v>1.9794721407624634</v>
      </c>
      <c r="H14" s="14">
        <v>24</v>
      </c>
      <c r="I14" s="15">
        <f t="shared" ref="I14:I23" si="20">(H14/H$23)*100</f>
        <v>1.7897091722595078</v>
      </c>
      <c r="J14" s="14">
        <v>15</v>
      </c>
      <c r="K14" s="15">
        <f t="shared" ref="K14:K23" si="21">(J14/J$23)*100</f>
        <v>1.2285012285012284</v>
      </c>
      <c r="L14" s="14">
        <v>18</v>
      </c>
      <c r="M14" s="15">
        <f t="shared" ref="M14:M23" si="22">(L14/L$23)*100</f>
        <v>1.5584415584415585</v>
      </c>
      <c r="N14" s="14">
        <v>19</v>
      </c>
      <c r="O14" s="15">
        <f t="shared" ref="O14:O23" si="23">(N14/N$23)*100</f>
        <v>1.678445229681979</v>
      </c>
    </row>
    <row r="15" spans="1:15" ht="17.25" customHeight="1" x14ac:dyDescent="0.15">
      <c r="C15" s="9" t="s">
        <v>16</v>
      </c>
      <c r="D15" s="11">
        <v>161</v>
      </c>
      <c r="E15" s="12">
        <f t="shared" si="18"/>
        <v>11.088154269972451</v>
      </c>
      <c r="F15" s="11">
        <v>168</v>
      </c>
      <c r="G15" s="12">
        <f t="shared" si="19"/>
        <v>12.316715542521994</v>
      </c>
      <c r="H15" s="11">
        <v>166</v>
      </c>
      <c r="I15" s="12">
        <f t="shared" si="20"/>
        <v>12.378821774794929</v>
      </c>
      <c r="J15" s="11">
        <v>164</v>
      </c>
      <c r="K15" s="12">
        <f t="shared" si="21"/>
        <v>13.431613431613432</v>
      </c>
      <c r="L15" s="11">
        <v>162</v>
      </c>
      <c r="M15" s="12">
        <f t="shared" si="22"/>
        <v>14.025974025974024</v>
      </c>
      <c r="N15" s="11">
        <v>175</v>
      </c>
      <c r="O15" s="12">
        <f t="shared" si="23"/>
        <v>15.459363957597173</v>
      </c>
    </row>
    <row r="16" spans="1:15" ht="17.25" customHeight="1" x14ac:dyDescent="0.15">
      <c r="C16" s="9" t="s">
        <v>11</v>
      </c>
      <c r="D16" s="11">
        <v>2</v>
      </c>
      <c r="E16" s="12">
        <f t="shared" si="18"/>
        <v>0.13774104683195593</v>
      </c>
      <c r="F16" s="11">
        <v>1</v>
      </c>
      <c r="G16" s="12">
        <f t="shared" si="19"/>
        <v>7.331378299120235E-2</v>
      </c>
      <c r="H16" s="11">
        <v>0</v>
      </c>
      <c r="I16" s="12">
        <f t="shared" si="20"/>
        <v>0</v>
      </c>
      <c r="J16" s="11">
        <v>1</v>
      </c>
      <c r="K16" s="12">
        <f t="shared" si="21"/>
        <v>8.1900081900081911E-2</v>
      </c>
      <c r="L16" s="11">
        <v>1</v>
      </c>
      <c r="M16" s="12">
        <f t="shared" si="22"/>
        <v>8.6580086580086577E-2</v>
      </c>
      <c r="N16" s="11">
        <v>0</v>
      </c>
      <c r="O16" s="12">
        <f t="shared" si="23"/>
        <v>0</v>
      </c>
    </row>
    <row r="17" spans="2:15" ht="17.25" customHeight="1" x14ac:dyDescent="0.15">
      <c r="C17" s="9" t="s">
        <v>17</v>
      </c>
      <c r="D17" s="11">
        <v>48</v>
      </c>
      <c r="E17" s="12">
        <f t="shared" si="18"/>
        <v>3.3057851239669422</v>
      </c>
      <c r="F17" s="11">
        <v>57</v>
      </c>
      <c r="G17" s="12">
        <f t="shared" si="19"/>
        <v>4.1788856304985336</v>
      </c>
      <c r="H17" s="11">
        <v>57</v>
      </c>
      <c r="I17" s="12">
        <f t="shared" si="20"/>
        <v>4.2505592841163313</v>
      </c>
      <c r="J17" s="11">
        <v>52</v>
      </c>
      <c r="K17" s="12">
        <f t="shared" si="21"/>
        <v>4.2588042588042585</v>
      </c>
      <c r="L17" s="11">
        <v>51</v>
      </c>
      <c r="M17" s="12">
        <f t="shared" si="22"/>
        <v>4.4155844155844157</v>
      </c>
      <c r="N17" s="11">
        <v>40</v>
      </c>
      <c r="O17" s="12">
        <f t="shared" si="23"/>
        <v>3.5335689045936398</v>
      </c>
    </row>
    <row r="18" spans="2:15" ht="17.25" customHeight="1" x14ac:dyDescent="0.15">
      <c r="C18" s="9" t="s">
        <v>12</v>
      </c>
      <c r="D18" s="11">
        <v>126</v>
      </c>
      <c r="E18" s="12">
        <f t="shared" si="18"/>
        <v>8.677685950413224</v>
      </c>
      <c r="F18" s="11">
        <v>116</v>
      </c>
      <c r="G18" s="12">
        <f t="shared" si="19"/>
        <v>8.5043988269794717</v>
      </c>
      <c r="H18" s="11">
        <v>102</v>
      </c>
      <c r="I18" s="12">
        <f t="shared" si="20"/>
        <v>7.6062639821029077</v>
      </c>
      <c r="J18" s="11">
        <v>93</v>
      </c>
      <c r="K18" s="12">
        <f t="shared" si="21"/>
        <v>7.6167076167076173</v>
      </c>
      <c r="L18" s="11">
        <v>88</v>
      </c>
      <c r="M18" s="12">
        <f t="shared" si="22"/>
        <v>7.6190476190476195</v>
      </c>
      <c r="N18" s="11">
        <v>94</v>
      </c>
      <c r="O18" s="12">
        <f t="shared" si="23"/>
        <v>8.3038869257950516</v>
      </c>
    </row>
    <row r="19" spans="2:15" ht="17.25" customHeight="1" x14ac:dyDescent="0.15">
      <c r="C19" s="9" t="s">
        <v>13</v>
      </c>
      <c r="D19" s="11">
        <v>1</v>
      </c>
      <c r="E19" s="12">
        <f t="shared" si="18"/>
        <v>6.8870523415977963E-2</v>
      </c>
      <c r="F19" s="11">
        <v>2</v>
      </c>
      <c r="G19" s="12">
        <f t="shared" si="19"/>
        <v>0.1466275659824047</v>
      </c>
      <c r="H19" s="11">
        <v>1</v>
      </c>
      <c r="I19" s="12">
        <f t="shared" si="20"/>
        <v>7.4571215510812819E-2</v>
      </c>
      <c r="J19" s="11">
        <v>1</v>
      </c>
      <c r="K19" s="12">
        <f t="shared" si="21"/>
        <v>8.1900081900081911E-2</v>
      </c>
      <c r="L19" s="11">
        <v>2</v>
      </c>
      <c r="M19" s="12">
        <f t="shared" si="22"/>
        <v>0.17316017316017315</v>
      </c>
      <c r="N19" s="11">
        <v>0</v>
      </c>
      <c r="O19" s="12">
        <f t="shared" si="23"/>
        <v>0</v>
      </c>
    </row>
    <row r="20" spans="2:15" ht="17.25" customHeight="1" x14ac:dyDescent="0.15">
      <c r="C20" s="9" t="s">
        <v>14</v>
      </c>
      <c r="D20" s="11">
        <v>1038</v>
      </c>
      <c r="E20" s="12">
        <f t="shared" si="18"/>
        <v>71.487603305785115</v>
      </c>
      <c r="F20" s="11">
        <v>936</v>
      </c>
      <c r="G20" s="12">
        <f t="shared" si="19"/>
        <v>68.621700879765385</v>
      </c>
      <c r="H20" s="11">
        <v>940</v>
      </c>
      <c r="I20" s="12">
        <f t="shared" si="20"/>
        <v>70.096942580164054</v>
      </c>
      <c r="J20" s="11">
        <v>849</v>
      </c>
      <c r="K20" s="12">
        <f t="shared" si="21"/>
        <v>69.533169533169541</v>
      </c>
      <c r="L20" s="11">
        <v>789</v>
      </c>
      <c r="M20" s="12">
        <f t="shared" si="22"/>
        <v>68.311688311688314</v>
      </c>
      <c r="N20" s="11">
        <v>757</v>
      </c>
      <c r="O20" s="12">
        <f t="shared" si="23"/>
        <v>66.872791519434628</v>
      </c>
    </row>
    <row r="21" spans="2:15" ht="17.25" customHeight="1" x14ac:dyDescent="0.15">
      <c r="C21" s="9" t="s">
        <v>15</v>
      </c>
      <c r="D21" s="11">
        <v>33</v>
      </c>
      <c r="E21" s="12">
        <f t="shared" si="18"/>
        <v>2.2727272727272729</v>
      </c>
      <c r="F21" s="11">
        <v>35</v>
      </c>
      <c r="G21" s="12">
        <f t="shared" si="19"/>
        <v>2.5659824046920821</v>
      </c>
      <c r="H21" s="11">
        <v>29</v>
      </c>
      <c r="I21" s="12">
        <f t="shared" si="20"/>
        <v>2.1625652498135719</v>
      </c>
      <c r="J21" s="11">
        <v>27</v>
      </c>
      <c r="K21" s="12">
        <f t="shared" si="21"/>
        <v>2.2113022113022112</v>
      </c>
      <c r="L21" s="11">
        <v>36</v>
      </c>
      <c r="M21" s="12">
        <f t="shared" si="22"/>
        <v>3.116883116883117</v>
      </c>
      <c r="N21" s="11">
        <v>32</v>
      </c>
      <c r="O21" s="12">
        <f t="shared" si="23"/>
        <v>2.8268551236749118</v>
      </c>
    </row>
    <row r="22" spans="2:15" ht="17.25" customHeight="1" x14ac:dyDescent="0.15">
      <c r="C22" s="9" t="s">
        <v>18</v>
      </c>
      <c r="D22" s="11">
        <v>24</v>
      </c>
      <c r="E22" s="12">
        <f t="shared" si="18"/>
        <v>1.6528925619834711</v>
      </c>
      <c r="F22" s="11">
        <v>22</v>
      </c>
      <c r="G22" s="12">
        <f t="shared" si="19"/>
        <v>1.6129032258064515</v>
      </c>
      <c r="H22" s="11">
        <v>22</v>
      </c>
      <c r="I22" s="12">
        <f t="shared" si="20"/>
        <v>1.6405667412378822</v>
      </c>
      <c r="J22" s="11">
        <v>19</v>
      </c>
      <c r="K22" s="12">
        <f t="shared" si="21"/>
        <v>1.5561015561015561</v>
      </c>
      <c r="L22" s="11">
        <v>8</v>
      </c>
      <c r="M22" s="12">
        <f t="shared" si="22"/>
        <v>0.69264069264069261</v>
      </c>
      <c r="N22" s="11">
        <v>15</v>
      </c>
      <c r="O22" s="12">
        <f t="shared" si="23"/>
        <v>1.3250883392226149</v>
      </c>
    </row>
    <row r="23" spans="2:15" ht="17.25" customHeight="1" x14ac:dyDescent="0.15">
      <c r="C23" s="9" t="s">
        <v>6</v>
      </c>
      <c r="D23" s="11">
        <f>SUM(D14:D22)</f>
        <v>1452</v>
      </c>
      <c r="E23" s="12">
        <f t="shared" si="18"/>
        <v>100</v>
      </c>
      <c r="F23" s="11">
        <f>SUM(F14:F22)</f>
        <v>1364</v>
      </c>
      <c r="G23" s="12">
        <f t="shared" si="19"/>
        <v>100</v>
      </c>
      <c r="H23" s="11">
        <f>SUM(H14:H22)</f>
        <v>1341</v>
      </c>
      <c r="I23" s="12">
        <f t="shared" si="20"/>
        <v>100</v>
      </c>
      <c r="J23" s="11">
        <f>SUM(J14:J22)</f>
        <v>1221</v>
      </c>
      <c r="K23" s="12">
        <f t="shared" si="21"/>
        <v>100</v>
      </c>
      <c r="L23" s="11">
        <f>SUM(L14:L22)</f>
        <v>1155</v>
      </c>
      <c r="M23" s="12">
        <f t="shared" si="22"/>
        <v>100</v>
      </c>
      <c r="N23" s="11">
        <f>SUM(N14:N22)</f>
        <v>1132</v>
      </c>
      <c r="O23" s="12">
        <f t="shared" si="23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24">SUM(D3,D14)</f>
        <v>28</v>
      </c>
      <c r="E25" s="15">
        <f t="shared" ref="E25:E33" si="25">(D25/D$34)*100</f>
        <v>1.2302284710017575</v>
      </c>
      <c r="F25" s="14">
        <f t="shared" ref="F25" si="26">SUM(F3,F14)</f>
        <v>37</v>
      </c>
      <c r="G25" s="15">
        <f t="shared" ref="G25:G33" si="27">(F25/F$34)*100</f>
        <v>1.7543859649122806</v>
      </c>
      <c r="H25" s="14">
        <f t="shared" ref="H25" si="28">SUM(H3,H14)</f>
        <v>35</v>
      </c>
      <c r="I25" s="15">
        <f t="shared" ref="I25:I33" si="29">(H25/H$34)*100</f>
        <v>1.6998542982030111</v>
      </c>
      <c r="J25" s="14">
        <f t="shared" ref="J25" si="30">SUM(J3,J14)</f>
        <v>23</v>
      </c>
      <c r="K25" s="15">
        <f t="shared" ref="K25:K33" si="31">(J25/J$34)*100</f>
        <v>1.2073490813648293</v>
      </c>
      <c r="L25" s="14">
        <f t="shared" ref="L25:N25" si="32">SUM(L3,L14)</f>
        <v>26</v>
      </c>
      <c r="M25" s="15">
        <f t="shared" ref="M25:M33" si="33">(L25/L$34)*100</f>
        <v>1.4420410427065999</v>
      </c>
      <c r="N25" s="14">
        <f t="shared" si="32"/>
        <v>33</v>
      </c>
      <c r="O25" s="15">
        <f t="shared" ref="O25:O33" si="34">(N25/N$34)*100</f>
        <v>1.8384401114206128</v>
      </c>
    </row>
    <row r="26" spans="2:15" ht="17.25" customHeight="1" x14ac:dyDescent="0.15">
      <c r="C26" s="9" t="s">
        <v>16</v>
      </c>
      <c r="D26" s="11">
        <f t="shared" ref="D26" si="35">SUM(D4,D15)</f>
        <v>246</v>
      </c>
      <c r="E26" s="12">
        <f t="shared" si="25"/>
        <v>10.808435852372583</v>
      </c>
      <c r="F26" s="11">
        <f t="shared" ref="F26" si="36">SUM(F4,F15)</f>
        <v>248</v>
      </c>
      <c r="G26" s="12">
        <f t="shared" si="27"/>
        <v>11.759127548601231</v>
      </c>
      <c r="H26" s="11">
        <f t="shared" ref="H26" si="37">SUM(H4,H15)</f>
        <v>252</v>
      </c>
      <c r="I26" s="12">
        <f t="shared" si="29"/>
        <v>12.23895094706168</v>
      </c>
      <c r="J26" s="11">
        <f t="shared" ref="J26" si="38">SUM(J4,J15)</f>
        <v>228</v>
      </c>
      <c r="K26" s="12">
        <f t="shared" si="31"/>
        <v>11.968503937007874</v>
      </c>
      <c r="L26" s="11">
        <f t="shared" ref="L26:N26" si="39">SUM(L4,L15)</f>
        <v>229</v>
      </c>
      <c r="M26" s="12">
        <f t="shared" si="33"/>
        <v>12.701053799223516</v>
      </c>
      <c r="N26" s="11">
        <f t="shared" si="39"/>
        <v>251</v>
      </c>
      <c r="O26" s="12">
        <f t="shared" si="34"/>
        <v>13.983286908077993</v>
      </c>
    </row>
    <row r="27" spans="2:15" ht="17.25" customHeight="1" x14ac:dyDescent="0.15">
      <c r="C27" s="9" t="s">
        <v>11</v>
      </c>
      <c r="D27" s="11">
        <f t="shared" ref="D27" si="40">SUM(D5,D16)</f>
        <v>3</v>
      </c>
      <c r="E27" s="12">
        <f t="shared" si="25"/>
        <v>0.13181019332161686</v>
      </c>
      <c r="F27" s="11">
        <f t="shared" ref="F27" si="41">SUM(F5,F16)</f>
        <v>2</v>
      </c>
      <c r="G27" s="12">
        <f t="shared" si="27"/>
        <v>9.4831673779042197E-2</v>
      </c>
      <c r="H27" s="11">
        <f t="shared" ref="H27" si="42">SUM(H5,H16)</f>
        <v>1</v>
      </c>
      <c r="I27" s="12">
        <f t="shared" si="29"/>
        <v>4.8567265662943171E-2</v>
      </c>
      <c r="J27" s="11">
        <f t="shared" ref="J27" si="43">SUM(J5,J16)</f>
        <v>2</v>
      </c>
      <c r="K27" s="12">
        <f t="shared" si="31"/>
        <v>0.10498687664041995</v>
      </c>
      <c r="L27" s="11">
        <f t="shared" ref="L27:N27" si="44">SUM(L5,L16)</f>
        <v>1</v>
      </c>
      <c r="M27" s="12">
        <f t="shared" si="33"/>
        <v>5.5463117027176934E-2</v>
      </c>
      <c r="N27" s="11">
        <f t="shared" si="44"/>
        <v>0</v>
      </c>
      <c r="O27" s="12">
        <f t="shared" si="34"/>
        <v>0</v>
      </c>
    </row>
    <row r="28" spans="2:15" ht="17.25" customHeight="1" x14ac:dyDescent="0.15">
      <c r="C28" s="9" t="s">
        <v>17</v>
      </c>
      <c r="D28" s="11">
        <f t="shared" ref="D28" si="45">SUM(D6,D17)</f>
        <v>79</v>
      </c>
      <c r="E28" s="12">
        <f t="shared" si="25"/>
        <v>3.471001757469244</v>
      </c>
      <c r="F28" s="11">
        <f t="shared" ref="F28" si="46">SUM(F6,F17)</f>
        <v>83</v>
      </c>
      <c r="G28" s="12">
        <f t="shared" si="27"/>
        <v>3.9355144618302513</v>
      </c>
      <c r="H28" s="11">
        <f t="shared" ref="H28" si="47">SUM(H6,H17)</f>
        <v>86</v>
      </c>
      <c r="I28" s="12">
        <f t="shared" si="29"/>
        <v>4.1767848470131135</v>
      </c>
      <c r="J28" s="11">
        <f t="shared" ref="J28" si="48">SUM(J6,J17)</f>
        <v>87</v>
      </c>
      <c r="K28" s="12">
        <f t="shared" si="31"/>
        <v>4.5669291338582676</v>
      </c>
      <c r="L28" s="11">
        <f t="shared" ref="L28:N28" si="49">SUM(L6,L17)</f>
        <v>86</v>
      </c>
      <c r="M28" s="12">
        <f t="shared" si="33"/>
        <v>4.769828064337216</v>
      </c>
      <c r="N28" s="11">
        <f t="shared" si="49"/>
        <v>72</v>
      </c>
      <c r="O28" s="12">
        <f t="shared" si="34"/>
        <v>4.0111420612813369</v>
      </c>
    </row>
    <row r="29" spans="2:15" ht="17.25" customHeight="1" x14ac:dyDescent="0.15">
      <c r="C29" s="9" t="s">
        <v>12</v>
      </c>
      <c r="D29" s="11">
        <f t="shared" ref="D29" si="50">SUM(D7,D18)</f>
        <v>206</v>
      </c>
      <c r="E29" s="12">
        <f t="shared" si="25"/>
        <v>9.0509666080843587</v>
      </c>
      <c r="F29" s="11">
        <f t="shared" ref="F29" si="51">SUM(F7,F18)</f>
        <v>183</v>
      </c>
      <c r="G29" s="12">
        <f t="shared" si="27"/>
        <v>8.6770981507823617</v>
      </c>
      <c r="H29" s="11">
        <f t="shared" ref="H29" si="52">SUM(H7,H18)</f>
        <v>170</v>
      </c>
      <c r="I29" s="12">
        <f t="shared" si="29"/>
        <v>8.2564351627003401</v>
      </c>
      <c r="J29" s="11">
        <f t="shared" ref="J29" si="53">SUM(J7,J18)</f>
        <v>167</v>
      </c>
      <c r="K29" s="12">
        <f t="shared" si="31"/>
        <v>8.7664041994750654</v>
      </c>
      <c r="L29" s="11">
        <f t="shared" ref="L29:N29" si="54">SUM(L7,L18)</f>
        <v>162</v>
      </c>
      <c r="M29" s="12">
        <f t="shared" si="33"/>
        <v>8.9850249584026631</v>
      </c>
      <c r="N29" s="11">
        <f t="shared" si="54"/>
        <v>166</v>
      </c>
      <c r="O29" s="12">
        <f t="shared" si="34"/>
        <v>9.24791086350975</v>
      </c>
    </row>
    <row r="30" spans="2:15" ht="17.25" customHeight="1" x14ac:dyDescent="0.15">
      <c r="C30" s="9" t="s">
        <v>13</v>
      </c>
      <c r="D30" s="11">
        <f>SUM(D8,D19)</f>
        <v>2</v>
      </c>
      <c r="E30" s="12">
        <f t="shared" si="25"/>
        <v>8.7873462214411238E-2</v>
      </c>
      <c r="F30" s="11">
        <f>SUM(F8,F19)</f>
        <v>3</v>
      </c>
      <c r="G30" s="12">
        <f t="shared" si="27"/>
        <v>0.14224751066856331</v>
      </c>
      <c r="H30" s="11">
        <f>SUM(H8,H19)</f>
        <v>2</v>
      </c>
      <c r="I30" s="12">
        <f t="shared" si="29"/>
        <v>9.7134531325886342E-2</v>
      </c>
      <c r="J30" s="11">
        <f>SUM(J8,J19)</f>
        <v>1</v>
      </c>
      <c r="K30" s="12">
        <f t="shared" si="31"/>
        <v>5.2493438320209973E-2</v>
      </c>
      <c r="L30" s="11">
        <f>SUM(L8,L19)</f>
        <v>2</v>
      </c>
      <c r="M30" s="12">
        <f t="shared" si="33"/>
        <v>0.11092623405435387</v>
      </c>
      <c r="N30" s="11">
        <f>SUM(N8,N19)</f>
        <v>0</v>
      </c>
      <c r="O30" s="12">
        <f t="shared" si="34"/>
        <v>0</v>
      </c>
    </row>
    <row r="31" spans="2:15" ht="17.25" customHeight="1" x14ac:dyDescent="0.15">
      <c r="C31" s="9" t="s">
        <v>14</v>
      </c>
      <c r="D31" s="11">
        <f t="shared" ref="D31" si="55">SUM(D9,D20)</f>
        <v>1626</v>
      </c>
      <c r="E31" s="12">
        <f t="shared" si="25"/>
        <v>71.441124780316343</v>
      </c>
      <c r="F31" s="11">
        <f t="shared" ref="F31" si="56">SUM(F9,F20)</f>
        <v>1463</v>
      </c>
      <c r="G31" s="12">
        <f t="shared" si="27"/>
        <v>69.369369369369366</v>
      </c>
      <c r="H31" s="11">
        <f t="shared" ref="H31" si="57">SUM(H9,H20)</f>
        <v>1437</v>
      </c>
      <c r="I31" s="12">
        <f t="shared" si="29"/>
        <v>69.791160757649337</v>
      </c>
      <c r="J31" s="11">
        <f t="shared" ref="J31" si="58">SUM(J9,J20)</f>
        <v>1322</v>
      </c>
      <c r="K31" s="12">
        <f t="shared" si="31"/>
        <v>69.39632545931758</v>
      </c>
      <c r="L31" s="11">
        <f t="shared" ref="L31:N31" si="59">SUM(L9,L20)</f>
        <v>1220</v>
      </c>
      <c r="M31" s="12">
        <f t="shared" si="33"/>
        <v>67.665002773155848</v>
      </c>
      <c r="N31" s="11">
        <f t="shared" si="59"/>
        <v>1179</v>
      </c>
      <c r="O31" s="12">
        <f t="shared" si="34"/>
        <v>65.682451253481901</v>
      </c>
    </row>
    <row r="32" spans="2:15" ht="17.25" customHeight="1" x14ac:dyDescent="0.15">
      <c r="C32" s="9" t="s">
        <v>15</v>
      </c>
      <c r="D32" s="11">
        <f>SUM(D10,D21)</f>
        <v>49</v>
      </c>
      <c r="E32" s="12">
        <f t="shared" si="25"/>
        <v>2.1528998242530757</v>
      </c>
      <c r="F32" s="11">
        <f>SUM(F10,F21)</f>
        <v>54</v>
      </c>
      <c r="G32" s="12">
        <f t="shared" si="27"/>
        <v>2.5604551920341394</v>
      </c>
      <c r="H32" s="11">
        <f>SUM(H10,H21)</f>
        <v>46</v>
      </c>
      <c r="I32" s="12">
        <f t="shared" si="29"/>
        <v>2.2340942204953862</v>
      </c>
      <c r="J32" s="11">
        <f>SUM(J10,J21)</f>
        <v>45</v>
      </c>
      <c r="K32" s="12">
        <f t="shared" si="31"/>
        <v>2.3622047244094486</v>
      </c>
      <c r="L32" s="11">
        <f>SUM(L10,L21)</f>
        <v>54</v>
      </c>
      <c r="M32" s="12">
        <f t="shared" si="33"/>
        <v>2.9950083194675541</v>
      </c>
      <c r="N32" s="11">
        <f>SUM(N10,N21)</f>
        <v>55</v>
      </c>
      <c r="O32" s="12">
        <f t="shared" si="34"/>
        <v>3.0640668523676879</v>
      </c>
    </row>
    <row r="33" spans="2:15" ht="17.25" customHeight="1" x14ac:dyDescent="0.15">
      <c r="C33" s="9" t="s">
        <v>18</v>
      </c>
      <c r="D33" s="11">
        <f t="shared" ref="D33" si="60">SUM(D11,D22)</f>
        <v>37</v>
      </c>
      <c r="E33" s="12">
        <f t="shared" si="25"/>
        <v>1.6256590509666082</v>
      </c>
      <c r="F33" s="11">
        <f t="shared" ref="F33" si="61">SUM(F11,F22)</f>
        <v>36</v>
      </c>
      <c r="G33" s="12">
        <f t="shared" si="27"/>
        <v>1.7069701280227598</v>
      </c>
      <c r="H33" s="11">
        <f t="shared" ref="H33" si="62">SUM(H11,H22)</f>
        <v>30</v>
      </c>
      <c r="I33" s="12">
        <f t="shared" si="29"/>
        <v>1.4570179698882952</v>
      </c>
      <c r="J33" s="11">
        <f t="shared" ref="J33" si="63">SUM(J11,J22)</f>
        <v>30</v>
      </c>
      <c r="K33" s="12">
        <f t="shared" si="31"/>
        <v>1.5748031496062991</v>
      </c>
      <c r="L33" s="11">
        <f t="shared" ref="L33:N33" si="64">SUM(L11,L22)</f>
        <v>23</v>
      </c>
      <c r="M33" s="12">
        <f t="shared" si="33"/>
        <v>1.2756516916250693</v>
      </c>
      <c r="N33" s="11">
        <f t="shared" si="64"/>
        <v>39</v>
      </c>
      <c r="O33" s="12">
        <f t="shared" si="34"/>
        <v>2.1727019498607243</v>
      </c>
    </row>
    <row r="34" spans="2:15" ht="17.25" customHeight="1" x14ac:dyDescent="0.15">
      <c r="C34" s="9" t="s">
        <v>6</v>
      </c>
      <c r="D34" s="11">
        <f>SUM(D25:D33)</f>
        <v>2276</v>
      </c>
      <c r="E34" s="12">
        <f>(D34/D$34)*100</f>
        <v>100</v>
      </c>
      <c r="F34" s="11">
        <f>SUM(F25:F33)</f>
        <v>2109</v>
      </c>
      <c r="G34" s="12">
        <f>(F34/F$34)*100</f>
        <v>100</v>
      </c>
      <c r="H34" s="11">
        <f>SUM(H25:H33)</f>
        <v>2059</v>
      </c>
      <c r="I34" s="12">
        <f>(H34/H$34)*100</f>
        <v>100</v>
      </c>
      <c r="J34" s="11">
        <f>SUM(J25:J33)</f>
        <v>1905</v>
      </c>
      <c r="K34" s="12">
        <f>(J34/J$34)*100</f>
        <v>100</v>
      </c>
      <c r="L34" s="11">
        <f>SUM(L25:L33)</f>
        <v>1803</v>
      </c>
      <c r="M34" s="12">
        <f>(L34/L$34)*100</f>
        <v>100</v>
      </c>
      <c r="N34" s="11">
        <f>SUM(N25:N33)</f>
        <v>1795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L1:M1"/>
    <mergeCell ref="H1:I1"/>
    <mergeCell ref="F1:G1"/>
    <mergeCell ref="J1:K1"/>
  </mergeCells>
  <pageMargins left="0.7" right="0.7" top="0.75" bottom="0.75" header="0.3" footer="0.3"/>
  <pageSetup scale="78" orientation="portrait" r:id="rId1"/>
  <headerFooter>
    <oddHeader>&amp;L&amp;"Arial Narrow,Bold"&amp;16Total University-Fall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9FE1-C835-45E8-B83C-DE73A9637D2B}">
  <sheetPr>
    <tabColor theme="4" tint="0.59999389629810485"/>
    <pageSetUpPr fitToPage="1"/>
  </sheetPr>
  <dimension ref="A1:O36"/>
  <sheetViews>
    <sheetView topLeftCell="B7" zoomScale="120" zoomScaleNormal="120" workbookViewId="0">
      <selection activeCell="N21" sqref="N21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19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'UG (CLASS)'!D3+'GR (CLASS)'!D3</f>
        <v>9</v>
      </c>
      <c r="E3" s="12">
        <f>(D3/D$12)*100</f>
        <v>0.6828528072837633</v>
      </c>
      <c r="F3" s="11">
        <f>'UG (CLASS)'!F3+'GR (CLASS)'!F3</f>
        <v>13</v>
      </c>
      <c r="G3" s="12">
        <f>(F3/F$12)*100</f>
        <v>1.0717230008244023</v>
      </c>
      <c r="H3" s="11">
        <f>'UG (CLASS)'!H3+'GR (CLASS)'!H3</f>
        <v>11</v>
      </c>
      <c r="I3" s="12">
        <f>(H3/H$12)*100</f>
        <v>0.92514718250630779</v>
      </c>
      <c r="J3" s="11">
        <f>'UG (CLASS)'!J3+'GR (CLASS)'!J3</f>
        <v>9</v>
      </c>
      <c r="K3" s="12">
        <f>(J3/J$12)*100</f>
        <v>0.84112149532710279</v>
      </c>
      <c r="L3" s="11">
        <f>'UG (CLASS)'!L3+'GR (CLASS)'!L3</f>
        <v>12</v>
      </c>
      <c r="M3" s="12">
        <f>(L3/L$12)*100</f>
        <v>1.1090573012939002</v>
      </c>
      <c r="N3" s="11">
        <f>'UG (CLASS)'!N3+'GR (CLASS)'!N3</f>
        <v>8</v>
      </c>
      <c r="O3" s="12">
        <f>(N3/N$12)*100</f>
        <v>0.79760717846460616</v>
      </c>
    </row>
    <row r="4" spans="1:15" ht="17.25" customHeight="1" x14ac:dyDescent="0.15">
      <c r="C4" s="9" t="s">
        <v>16</v>
      </c>
      <c r="D4" s="11">
        <f>'UG (CLASS)'!D4+'GR (CLASS)'!D4</f>
        <v>198</v>
      </c>
      <c r="E4" s="12">
        <f t="shared" ref="E4:E12" si="0">(D4/D$12)*100</f>
        <v>15.022761760242792</v>
      </c>
      <c r="F4" s="11">
        <f>'UG (CLASS)'!F4+'GR (CLASS)'!F4</f>
        <v>187</v>
      </c>
      <c r="G4" s="12">
        <f t="shared" ref="G4:G12" si="1">(F4/F$12)*100</f>
        <v>15.416323165704865</v>
      </c>
      <c r="H4" s="11">
        <f>'UG (CLASS)'!H4+'GR (CLASS)'!H4</f>
        <v>196</v>
      </c>
      <c r="I4" s="12">
        <f t="shared" ref="I4:I12" si="2">(H4/H$12)*100</f>
        <v>16.484440706476029</v>
      </c>
      <c r="J4" s="11">
        <f>'UG (CLASS)'!J4+'GR (CLASS)'!J4</f>
        <v>165</v>
      </c>
      <c r="K4" s="12">
        <f t="shared" ref="K4:K12" si="3">(J4/J$12)*100</f>
        <v>15.420560747663551</v>
      </c>
      <c r="L4" s="11">
        <f>'UG (CLASS)'!L4+'GR (CLASS)'!L4</f>
        <v>195</v>
      </c>
      <c r="M4" s="12">
        <f t="shared" ref="M4:M12" si="4">(L4/L$12)*100</f>
        <v>18.022181146025879</v>
      </c>
      <c r="N4" s="11">
        <f>'UG (CLASS)'!N4+'GR (CLASS)'!N4</f>
        <v>188</v>
      </c>
      <c r="O4" s="12">
        <f t="shared" ref="O4:O12" si="5">(N4/N$12)*100</f>
        <v>18.743768693918245</v>
      </c>
    </row>
    <row r="5" spans="1:15" ht="17.25" customHeight="1" x14ac:dyDescent="0.15">
      <c r="C5" s="9" t="s">
        <v>11</v>
      </c>
      <c r="D5" s="11">
        <f>'UG (CLASS)'!D5+'GR (CLASS)'!D5</f>
        <v>3</v>
      </c>
      <c r="E5" s="12">
        <f t="shared" si="0"/>
        <v>0.22761760242792109</v>
      </c>
      <c r="F5" s="11">
        <f>'UG (CLASS)'!F5+'GR (CLASS)'!F5</f>
        <v>2</v>
      </c>
      <c r="G5" s="12">
        <f t="shared" si="1"/>
        <v>0.16488046166529266</v>
      </c>
      <c r="H5" s="11">
        <f>'UG (CLASS)'!H5+'GR (CLASS)'!H5</f>
        <v>3</v>
      </c>
      <c r="I5" s="12">
        <f t="shared" si="2"/>
        <v>0.25231286795626579</v>
      </c>
      <c r="J5" s="11">
        <f>'UG (CLASS)'!J5+'GR (CLASS)'!J5</f>
        <v>2</v>
      </c>
      <c r="K5" s="12">
        <f t="shared" si="3"/>
        <v>0.18691588785046731</v>
      </c>
      <c r="L5" s="11">
        <f>'UG (CLASS)'!L5+'GR (CLASS)'!L5</f>
        <v>1</v>
      </c>
      <c r="M5" s="12">
        <f t="shared" si="4"/>
        <v>9.2421441774491686E-2</v>
      </c>
      <c r="N5" s="11">
        <f>'UG (CLASS)'!N5+'GR (CLASS)'!N5</f>
        <v>1</v>
      </c>
      <c r="O5" s="12">
        <f t="shared" si="5"/>
        <v>9.970089730807577E-2</v>
      </c>
    </row>
    <row r="6" spans="1:15" ht="17.25" customHeight="1" x14ac:dyDescent="0.15">
      <c r="C6" s="9" t="s">
        <v>17</v>
      </c>
      <c r="D6" s="11">
        <f>'UG (CLASS)'!D6+'GR (CLASS)'!D6</f>
        <v>32</v>
      </c>
      <c r="E6" s="12">
        <f t="shared" si="0"/>
        <v>2.4279210925644916</v>
      </c>
      <c r="F6" s="11">
        <f>'UG (CLASS)'!F6+'GR (CLASS)'!F6</f>
        <v>31</v>
      </c>
      <c r="G6" s="12">
        <f t="shared" si="1"/>
        <v>2.5556471558120362</v>
      </c>
      <c r="H6" s="11">
        <f>'UG (CLASS)'!H6+'GR (CLASS)'!H6</f>
        <v>34</v>
      </c>
      <c r="I6" s="12">
        <f t="shared" si="2"/>
        <v>2.8595458368376789</v>
      </c>
      <c r="J6" s="11">
        <f>'UG (CLASS)'!J6+'GR (CLASS)'!J6</f>
        <v>32</v>
      </c>
      <c r="K6" s="12">
        <f t="shared" si="3"/>
        <v>2.990654205607477</v>
      </c>
      <c r="L6" s="11">
        <f>'UG (CLASS)'!L6+'GR (CLASS)'!L6</f>
        <v>37</v>
      </c>
      <c r="M6" s="12">
        <f t="shared" si="4"/>
        <v>3.4195933456561924</v>
      </c>
      <c r="N6" s="11">
        <f>'UG (CLASS)'!N6+'GR (CLASS)'!N6</f>
        <v>30</v>
      </c>
      <c r="O6" s="12">
        <f t="shared" si="5"/>
        <v>2.9910269192422732</v>
      </c>
    </row>
    <row r="7" spans="1:15" ht="17.25" customHeight="1" x14ac:dyDescent="0.15">
      <c r="C7" s="9" t="s">
        <v>12</v>
      </c>
      <c r="D7" s="11">
        <f>'UG (CLASS)'!D7+'GR (CLASS)'!D7</f>
        <v>191</v>
      </c>
      <c r="E7" s="12">
        <f t="shared" si="0"/>
        <v>14.49165402124431</v>
      </c>
      <c r="F7" s="11">
        <f>'UG (CLASS)'!F7+'GR (CLASS)'!F7</f>
        <v>173</v>
      </c>
      <c r="G7" s="12">
        <f t="shared" si="1"/>
        <v>14.262159934047816</v>
      </c>
      <c r="H7" s="11">
        <f>'UG (CLASS)'!H7+'GR (CLASS)'!H7</f>
        <v>170</v>
      </c>
      <c r="I7" s="12">
        <f t="shared" si="2"/>
        <v>14.297729184188393</v>
      </c>
      <c r="J7" s="11">
        <f>'UG (CLASS)'!J7+'GR (CLASS)'!J7</f>
        <v>155</v>
      </c>
      <c r="K7" s="12">
        <f t="shared" si="3"/>
        <v>14.485981308411214</v>
      </c>
      <c r="L7" s="11">
        <f>'UG (CLASS)'!L7+'GR (CLASS)'!L7</f>
        <v>159</v>
      </c>
      <c r="M7" s="12">
        <f t="shared" si="4"/>
        <v>14.695009242144177</v>
      </c>
      <c r="N7" s="11">
        <f>'UG (CLASS)'!N7+'GR (CLASS)'!N7</f>
        <v>145</v>
      </c>
      <c r="O7" s="12">
        <f t="shared" si="5"/>
        <v>14.456630109670987</v>
      </c>
    </row>
    <row r="8" spans="1:15" ht="17.25" customHeight="1" x14ac:dyDescent="0.15">
      <c r="C8" s="9" t="s">
        <v>13</v>
      </c>
      <c r="D8" s="11">
        <f>'UG (CLASS)'!D8+'GR (CLASS)'!D8</f>
        <v>2</v>
      </c>
      <c r="E8" s="12">
        <f t="shared" si="0"/>
        <v>0.15174506828528073</v>
      </c>
      <c r="F8" s="11">
        <f>'UG (CLASS)'!F8+'GR (CLASS)'!F8</f>
        <v>0</v>
      </c>
      <c r="G8" s="12">
        <f t="shared" si="1"/>
        <v>0</v>
      </c>
      <c r="H8" s="11">
        <f>'UG (CLASS)'!H8+'GR (CLASS)'!H8</f>
        <v>0</v>
      </c>
      <c r="I8" s="12">
        <f t="shared" si="2"/>
        <v>0</v>
      </c>
      <c r="J8" s="11">
        <f>'UG (CLASS)'!J8+'GR (CLASS)'!J8</f>
        <v>0</v>
      </c>
      <c r="K8" s="12">
        <f t="shared" si="3"/>
        <v>0</v>
      </c>
      <c r="L8" s="11">
        <f>'UG (CLASS)'!L8+'GR (CLASS)'!L8</f>
        <v>0</v>
      </c>
      <c r="M8" s="12">
        <f t="shared" si="4"/>
        <v>0</v>
      </c>
      <c r="N8" s="11">
        <f>'UG (CLASS)'!N8+'GR (CLASS)'!N8</f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f>'UG (CLASS)'!D9+'GR (CLASS)'!D9</f>
        <v>793</v>
      </c>
      <c r="E9" s="12">
        <f t="shared" si="0"/>
        <v>60.166919575113809</v>
      </c>
      <c r="F9" s="11">
        <f>'UG (CLASS)'!F9+'GR (CLASS)'!F9</f>
        <v>722</v>
      </c>
      <c r="G9" s="12">
        <f t="shared" si="1"/>
        <v>59.521846661170649</v>
      </c>
      <c r="H9" s="11">
        <f>'UG (CLASS)'!H9+'GR (CLASS)'!H9</f>
        <v>696</v>
      </c>
      <c r="I9" s="12">
        <f t="shared" si="2"/>
        <v>58.536585365853654</v>
      </c>
      <c r="J9" s="11">
        <f>'UG (CLASS)'!J9+'GR (CLASS)'!J9</f>
        <v>623</v>
      </c>
      <c r="K9" s="12">
        <f t="shared" si="3"/>
        <v>58.22429906542056</v>
      </c>
      <c r="L9" s="11">
        <f>'UG (CLASS)'!L9+'GR (CLASS)'!L9</f>
        <v>609</v>
      </c>
      <c r="M9" s="12">
        <f t="shared" si="4"/>
        <v>56.284658040665434</v>
      </c>
      <c r="N9" s="11">
        <f>'UG (CLASS)'!N9+'GR (CLASS)'!N9</f>
        <v>570</v>
      </c>
      <c r="O9" s="12">
        <f t="shared" si="5"/>
        <v>56.82951146560319</v>
      </c>
    </row>
    <row r="10" spans="1:15" ht="17.25" customHeight="1" x14ac:dyDescent="0.15">
      <c r="C10" s="9" t="s">
        <v>15</v>
      </c>
      <c r="D10" s="11">
        <f>'UG (CLASS)'!D10+'GR (CLASS)'!D10</f>
        <v>47</v>
      </c>
      <c r="E10" s="12">
        <f t="shared" si="0"/>
        <v>3.5660091047040972</v>
      </c>
      <c r="F10" s="11">
        <f>'UG (CLASS)'!F10+'GR (CLASS)'!F10</f>
        <v>44</v>
      </c>
      <c r="G10" s="12">
        <f t="shared" si="1"/>
        <v>3.6273701566364385</v>
      </c>
      <c r="H10" s="11">
        <f>'UG (CLASS)'!H10+'GR (CLASS)'!H10</f>
        <v>48</v>
      </c>
      <c r="I10" s="12">
        <f t="shared" si="2"/>
        <v>4.0370058873002526</v>
      </c>
      <c r="J10" s="11">
        <f>'UG (CLASS)'!J10+'GR (CLASS)'!J10</f>
        <v>52</v>
      </c>
      <c r="K10" s="12">
        <f t="shared" si="3"/>
        <v>4.8598130841121492</v>
      </c>
      <c r="L10" s="11">
        <f>'UG (CLASS)'!L10+'GR (CLASS)'!L10</f>
        <v>46</v>
      </c>
      <c r="M10" s="12">
        <f t="shared" si="4"/>
        <v>4.251386321626617</v>
      </c>
      <c r="N10" s="11">
        <f>'UG (CLASS)'!N10+'GR (CLASS)'!N10</f>
        <v>35</v>
      </c>
      <c r="O10" s="12">
        <f t="shared" si="5"/>
        <v>3.4895314057826519</v>
      </c>
    </row>
    <row r="11" spans="1:15" ht="17.25" customHeight="1" x14ac:dyDescent="0.15">
      <c r="C11" s="9" t="s">
        <v>18</v>
      </c>
      <c r="D11" s="11">
        <f>'UG (CLASS)'!D11+'GR (CLASS)'!D11</f>
        <v>43</v>
      </c>
      <c r="E11" s="12">
        <f t="shared" si="0"/>
        <v>3.2625189681335356</v>
      </c>
      <c r="F11" s="11">
        <f>'UG (CLASS)'!F11+'GR (CLASS)'!F11</f>
        <v>41</v>
      </c>
      <c r="G11" s="12">
        <f t="shared" si="1"/>
        <v>3.3800494641384993</v>
      </c>
      <c r="H11" s="11">
        <f>'UG (CLASS)'!H11+'GR (CLASS)'!H11</f>
        <v>31</v>
      </c>
      <c r="I11" s="12">
        <f t="shared" si="2"/>
        <v>2.6072329688814131</v>
      </c>
      <c r="J11" s="11">
        <f>'UG (CLASS)'!J11+'GR (CLASS)'!J11</f>
        <v>32</v>
      </c>
      <c r="K11" s="12">
        <f t="shared" si="3"/>
        <v>2.990654205607477</v>
      </c>
      <c r="L11" s="11">
        <f>'UG (CLASS)'!L11+'GR (CLASS)'!L11</f>
        <v>23</v>
      </c>
      <c r="M11" s="12">
        <f t="shared" si="4"/>
        <v>2.1256931608133085</v>
      </c>
      <c r="N11" s="11">
        <f>'UG (CLASS)'!N11+'GR (CLASS)'!N11</f>
        <v>26</v>
      </c>
      <c r="O11" s="12">
        <f t="shared" si="5"/>
        <v>2.5922233300099702</v>
      </c>
    </row>
    <row r="12" spans="1:15" ht="17.25" customHeight="1" x14ac:dyDescent="0.15">
      <c r="C12" s="9" t="s">
        <v>6</v>
      </c>
      <c r="D12" s="11">
        <f>SUM(D3:D11)</f>
        <v>1318</v>
      </c>
      <c r="E12" s="12">
        <f t="shared" si="0"/>
        <v>100</v>
      </c>
      <c r="F12" s="11">
        <f>SUM(F3:F11)</f>
        <v>1213</v>
      </c>
      <c r="G12" s="12">
        <f t="shared" si="1"/>
        <v>100</v>
      </c>
      <c r="H12" s="11">
        <f>SUM(H3:H11)</f>
        <v>1189</v>
      </c>
      <c r="I12" s="12">
        <f t="shared" si="2"/>
        <v>100</v>
      </c>
      <c r="J12" s="11">
        <f>SUM(J3:J11)</f>
        <v>1070</v>
      </c>
      <c r="K12" s="12">
        <f t="shared" si="3"/>
        <v>100</v>
      </c>
      <c r="L12" s="11">
        <f>SUM(L3:L11)</f>
        <v>1082</v>
      </c>
      <c r="M12" s="12">
        <f t="shared" si="4"/>
        <v>100</v>
      </c>
      <c r="N12" s="11">
        <f>SUM(N3:N11)</f>
        <v>1003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'UG (CLASS)'!D14+'GR (CLASS)'!D14</f>
        <v>15</v>
      </c>
      <c r="E14" s="15">
        <f t="shared" ref="E14:E23" si="6">(D14/D$23)*100</f>
        <v>0.7841087297438577</v>
      </c>
      <c r="F14" s="14">
        <f>'UG (CLASS)'!F14+'GR (CLASS)'!F14</f>
        <v>18</v>
      </c>
      <c r="G14" s="15">
        <f t="shared" ref="G14:G23" si="7">(F14/F$23)*100</f>
        <v>0.98468271334792123</v>
      </c>
      <c r="H14" s="14">
        <f>'UG (CLASS)'!H14+'GR (CLASS)'!H14</f>
        <v>14</v>
      </c>
      <c r="I14" s="15">
        <f t="shared" ref="I14:I23" si="8">(H14/H$23)*100</f>
        <v>0.78607523862998308</v>
      </c>
      <c r="J14" s="14">
        <f>'UG (CLASS)'!J14+'GR (CLASS)'!J14</f>
        <v>20</v>
      </c>
      <c r="K14" s="15">
        <f t="shared" ref="K14:K23" si="9">(J14/J$23)*100</f>
        <v>1.2338062924120914</v>
      </c>
      <c r="L14" s="14">
        <f>'UG (CLASS)'!L14+'GR (CLASS)'!L14</f>
        <v>27</v>
      </c>
      <c r="M14" s="15">
        <f t="shared" ref="M14:M23" si="10">(L14/L$23)*100</f>
        <v>1.7555266579973992</v>
      </c>
      <c r="N14" s="14">
        <f>'UG (CLASS)'!N14+'GR (CLASS)'!N14</f>
        <v>32</v>
      </c>
      <c r="O14" s="15">
        <f t="shared" ref="O14:O23" si="11">(N14/N$23)*100</f>
        <v>2.0819778789850361</v>
      </c>
    </row>
    <row r="15" spans="1:15" ht="17.25" customHeight="1" x14ac:dyDescent="0.15">
      <c r="C15" s="9" t="s">
        <v>16</v>
      </c>
      <c r="D15" s="11">
        <f>'UG (CLASS)'!D15+'GR (CLASS)'!D15</f>
        <v>378</v>
      </c>
      <c r="E15" s="12">
        <f t="shared" si="6"/>
        <v>19.759539989545218</v>
      </c>
      <c r="F15" s="11">
        <f>'UG (CLASS)'!F15+'GR (CLASS)'!F15</f>
        <v>384</v>
      </c>
      <c r="G15" s="12">
        <f t="shared" si="7"/>
        <v>21.006564551422318</v>
      </c>
      <c r="H15" s="11">
        <f>'UG (CLASS)'!H15+'GR (CLASS)'!H15</f>
        <v>390</v>
      </c>
      <c r="I15" s="12">
        <f t="shared" si="8"/>
        <v>21.897810218978105</v>
      </c>
      <c r="J15" s="11">
        <f>'UG (CLASS)'!J15+'GR (CLASS)'!J15</f>
        <v>357</v>
      </c>
      <c r="K15" s="12">
        <f t="shared" si="9"/>
        <v>22.02344231955583</v>
      </c>
      <c r="L15" s="11">
        <f>'UG (CLASS)'!L15+'GR (CLASS)'!L15</f>
        <v>350</v>
      </c>
      <c r="M15" s="12">
        <f t="shared" si="10"/>
        <v>22.756827048114435</v>
      </c>
      <c r="N15" s="11">
        <f>'UG (CLASS)'!N15+'GR (CLASS)'!N15</f>
        <v>385</v>
      </c>
      <c r="O15" s="12">
        <f t="shared" si="11"/>
        <v>25.048796356538709</v>
      </c>
    </row>
    <row r="16" spans="1:15" ht="17.25" customHeight="1" x14ac:dyDescent="0.15">
      <c r="C16" s="9" t="s">
        <v>11</v>
      </c>
      <c r="D16" s="11">
        <f>'UG (CLASS)'!D16+'GR (CLASS)'!D16</f>
        <v>3</v>
      </c>
      <c r="E16" s="12">
        <f t="shared" si="6"/>
        <v>0.15682174594877157</v>
      </c>
      <c r="F16" s="11">
        <f>'UG (CLASS)'!F16+'GR (CLASS)'!F16</f>
        <v>2</v>
      </c>
      <c r="G16" s="12">
        <f t="shared" si="7"/>
        <v>0.10940919037199125</v>
      </c>
      <c r="H16" s="11">
        <f>'UG (CLASS)'!H16+'GR (CLASS)'!H16</f>
        <v>1</v>
      </c>
      <c r="I16" s="12">
        <f t="shared" si="8"/>
        <v>5.6148231330713089E-2</v>
      </c>
      <c r="J16" s="11">
        <f>'UG (CLASS)'!J16+'GR (CLASS)'!J16</f>
        <v>0</v>
      </c>
      <c r="K16" s="12">
        <f t="shared" si="9"/>
        <v>0</v>
      </c>
      <c r="L16" s="11">
        <f>'UG (CLASS)'!L16+'GR (CLASS)'!L16</f>
        <v>2</v>
      </c>
      <c r="M16" s="12">
        <f t="shared" si="10"/>
        <v>0.13003901170351106</v>
      </c>
      <c r="N16" s="11">
        <f>'UG (CLASS)'!N16+'GR (CLASS)'!N16</f>
        <v>1</v>
      </c>
      <c r="O16" s="12">
        <f t="shared" si="11"/>
        <v>6.5061808718282377E-2</v>
      </c>
    </row>
    <row r="17" spans="2:15" ht="17.25" customHeight="1" x14ac:dyDescent="0.15">
      <c r="C17" s="9" t="s">
        <v>17</v>
      </c>
      <c r="D17" s="11">
        <f>'UG (CLASS)'!D17+'GR (CLASS)'!D17</f>
        <v>48</v>
      </c>
      <c r="E17" s="12">
        <f t="shared" si="6"/>
        <v>2.5091479351803452</v>
      </c>
      <c r="F17" s="11">
        <f>'UG (CLASS)'!F17+'GR (CLASS)'!F17</f>
        <v>44</v>
      </c>
      <c r="G17" s="12">
        <f t="shared" si="7"/>
        <v>2.4070021881838075</v>
      </c>
      <c r="H17" s="11">
        <f>'UG (CLASS)'!H17+'GR (CLASS)'!H17</f>
        <v>57</v>
      </c>
      <c r="I17" s="12">
        <f t="shared" si="8"/>
        <v>3.2004491858506459</v>
      </c>
      <c r="J17" s="11">
        <f>'UG (CLASS)'!J17+'GR (CLASS)'!J17</f>
        <v>53</v>
      </c>
      <c r="K17" s="12">
        <f t="shared" si="9"/>
        <v>3.2695866748920421</v>
      </c>
      <c r="L17" s="11">
        <f>'UG (CLASS)'!L17+'GR (CLASS)'!L17</f>
        <v>51</v>
      </c>
      <c r="M17" s="12">
        <f t="shared" si="10"/>
        <v>3.3159947984395317</v>
      </c>
      <c r="N17" s="11">
        <f>'UG (CLASS)'!N17+'GR (CLASS)'!N17</f>
        <v>48</v>
      </c>
      <c r="O17" s="12">
        <f t="shared" si="11"/>
        <v>3.1229668184775536</v>
      </c>
    </row>
    <row r="18" spans="2:15" ht="17.25" customHeight="1" x14ac:dyDescent="0.15">
      <c r="C18" s="9" t="s">
        <v>12</v>
      </c>
      <c r="D18" s="11">
        <f>'UG (CLASS)'!D18+'GR (CLASS)'!D18</f>
        <v>222</v>
      </c>
      <c r="E18" s="12">
        <f t="shared" si="6"/>
        <v>11.604809200209095</v>
      </c>
      <c r="F18" s="11">
        <f>'UG (CLASS)'!F18+'GR (CLASS)'!F18</f>
        <v>216</v>
      </c>
      <c r="G18" s="12">
        <f t="shared" si="7"/>
        <v>11.816192560175056</v>
      </c>
      <c r="H18" s="11">
        <f>'UG (CLASS)'!H18+'GR (CLASS)'!H18</f>
        <v>214</v>
      </c>
      <c r="I18" s="12">
        <f t="shared" si="8"/>
        <v>12.0157215047726</v>
      </c>
      <c r="J18" s="11">
        <f>'UG (CLASS)'!J18+'GR (CLASS)'!J18</f>
        <v>189</v>
      </c>
      <c r="K18" s="12">
        <f t="shared" si="9"/>
        <v>11.659469463294263</v>
      </c>
      <c r="L18" s="11">
        <f>'UG (CLASS)'!L18+'GR (CLASS)'!L18</f>
        <v>176</v>
      </c>
      <c r="M18" s="12">
        <f t="shared" si="10"/>
        <v>11.443433029908972</v>
      </c>
      <c r="N18" s="11">
        <f>'UG (CLASS)'!N18+'GR (CLASS)'!N18</f>
        <v>186</v>
      </c>
      <c r="O18" s="12">
        <f t="shared" si="11"/>
        <v>12.101496421600521</v>
      </c>
    </row>
    <row r="19" spans="2:15" ht="17.25" customHeight="1" x14ac:dyDescent="0.15">
      <c r="C19" s="9" t="s">
        <v>13</v>
      </c>
      <c r="D19" s="11">
        <f>'UG (CLASS)'!D19+'GR (CLASS)'!D19</f>
        <v>1</v>
      </c>
      <c r="E19" s="12">
        <f t="shared" si="6"/>
        <v>5.2273915316257184E-2</v>
      </c>
      <c r="F19" s="11">
        <f>'UG (CLASS)'!F19+'GR (CLASS)'!F19</f>
        <v>3</v>
      </c>
      <c r="G19" s="12">
        <f t="shared" si="7"/>
        <v>0.16411378555798686</v>
      </c>
      <c r="H19" s="11">
        <f>'UG (CLASS)'!H19+'GR (CLASS)'!H19</f>
        <v>2</v>
      </c>
      <c r="I19" s="12">
        <f t="shared" si="8"/>
        <v>0.11229646266142618</v>
      </c>
      <c r="J19" s="11">
        <f>'UG (CLASS)'!J19+'GR (CLASS)'!J19</f>
        <v>1</v>
      </c>
      <c r="K19" s="12">
        <f t="shared" si="9"/>
        <v>6.1690314620604564E-2</v>
      </c>
      <c r="L19" s="11">
        <f>'UG (CLASS)'!L19+'GR (CLASS)'!L19</f>
        <v>2</v>
      </c>
      <c r="M19" s="12">
        <f t="shared" si="10"/>
        <v>0.13003901170351106</v>
      </c>
      <c r="N19" s="11">
        <f>'UG (CLASS)'!N19+'GR (CLASS)'!N19</f>
        <v>1</v>
      </c>
      <c r="O19" s="12">
        <f t="shared" si="11"/>
        <v>6.5061808718282377E-2</v>
      </c>
    </row>
    <row r="20" spans="2:15" ht="17.25" customHeight="1" x14ac:dyDescent="0.15">
      <c r="C20" s="9" t="s">
        <v>14</v>
      </c>
      <c r="D20" s="11">
        <f>'UG (CLASS)'!D20+'GR (CLASS)'!D20</f>
        <v>1114</v>
      </c>
      <c r="E20" s="12">
        <f t="shared" si="6"/>
        <v>58.233141662310508</v>
      </c>
      <c r="F20" s="11">
        <f>'UG (CLASS)'!F20+'GR (CLASS)'!F20</f>
        <v>1021</v>
      </c>
      <c r="G20" s="12">
        <f t="shared" si="7"/>
        <v>55.853391684901531</v>
      </c>
      <c r="H20" s="11">
        <f>'UG (CLASS)'!H20+'GR (CLASS)'!H20</f>
        <v>974</v>
      </c>
      <c r="I20" s="12">
        <f t="shared" si="8"/>
        <v>54.688377316114547</v>
      </c>
      <c r="J20" s="11">
        <f>'UG (CLASS)'!J20+'GR (CLASS)'!J20</f>
        <v>892</v>
      </c>
      <c r="K20" s="12">
        <f t="shared" si="9"/>
        <v>55.02776064157927</v>
      </c>
      <c r="L20" s="11">
        <f>'UG (CLASS)'!L20+'GR (CLASS)'!L20</f>
        <v>836</v>
      </c>
      <c r="M20" s="12">
        <f t="shared" si="10"/>
        <v>54.356306892067622</v>
      </c>
      <c r="N20" s="11">
        <f>'UG (CLASS)'!N20+'GR (CLASS)'!N20</f>
        <v>788</v>
      </c>
      <c r="O20" s="12">
        <f t="shared" si="11"/>
        <v>51.268705270006507</v>
      </c>
    </row>
    <row r="21" spans="2:15" ht="17.25" customHeight="1" x14ac:dyDescent="0.15">
      <c r="C21" s="9" t="s">
        <v>15</v>
      </c>
      <c r="D21" s="11">
        <f>'UG (CLASS)'!D21+'GR (CLASS)'!D21</f>
        <v>89</v>
      </c>
      <c r="E21" s="12">
        <f t="shared" si="6"/>
        <v>4.6523784631468894</v>
      </c>
      <c r="F21" s="11">
        <f>'UG (CLASS)'!F21+'GR (CLASS)'!F21</f>
        <v>88</v>
      </c>
      <c r="G21" s="12">
        <f t="shared" si="7"/>
        <v>4.814004376367615</v>
      </c>
      <c r="H21" s="11">
        <f>'UG (CLASS)'!H21+'GR (CLASS)'!H21</f>
        <v>78</v>
      </c>
      <c r="I21" s="12">
        <f t="shared" si="8"/>
        <v>4.3795620437956204</v>
      </c>
      <c r="J21" s="11">
        <f>'UG (CLASS)'!J21+'GR (CLASS)'!J21</f>
        <v>68</v>
      </c>
      <c r="K21" s="12">
        <f t="shared" si="9"/>
        <v>4.1949413942011109</v>
      </c>
      <c r="L21" s="11">
        <f>'UG (CLASS)'!L21+'GR (CLASS)'!L21</f>
        <v>67</v>
      </c>
      <c r="M21" s="12">
        <f t="shared" si="10"/>
        <v>4.3563068920676207</v>
      </c>
      <c r="N21" s="11">
        <f>'UG (CLASS)'!N21+'GR (CLASS)'!N21</f>
        <v>68</v>
      </c>
      <c r="O21" s="12">
        <f t="shared" si="11"/>
        <v>4.4242029928432007</v>
      </c>
    </row>
    <row r="22" spans="2:15" ht="17.25" customHeight="1" x14ac:dyDescent="0.15">
      <c r="C22" s="9" t="s">
        <v>18</v>
      </c>
      <c r="D22" s="11">
        <f>'UG (CLASS)'!D22+'GR (CLASS)'!D22</f>
        <v>43</v>
      </c>
      <c r="E22" s="12">
        <f t="shared" si="6"/>
        <v>2.2477783585990592</v>
      </c>
      <c r="F22" s="11">
        <f>'UG (CLASS)'!F22+'GR (CLASS)'!F22</f>
        <v>52</v>
      </c>
      <c r="G22" s="12">
        <f t="shared" si="7"/>
        <v>2.8446389496717726</v>
      </c>
      <c r="H22" s="11">
        <f>'UG (CLASS)'!H22+'GR (CLASS)'!H22</f>
        <v>51</v>
      </c>
      <c r="I22" s="12">
        <f t="shared" si="8"/>
        <v>2.8635597978663672</v>
      </c>
      <c r="J22" s="11">
        <f>'UG (CLASS)'!J22+'GR (CLASS)'!J22</f>
        <v>41</v>
      </c>
      <c r="K22" s="12">
        <f t="shared" si="9"/>
        <v>2.5293028994447875</v>
      </c>
      <c r="L22" s="11">
        <f>'UG (CLASS)'!L22+'GR (CLASS)'!L22</f>
        <v>27</v>
      </c>
      <c r="M22" s="12">
        <f t="shared" si="10"/>
        <v>1.7555266579973992</v>
      </c>
      <c r="N22" s="11">
        <f>'UG (CLASS)'!N22+'GR (CLASS)'!N22</f>
        <v>28</v>
      </c>
      <c r="O22" s="12">
        <f t="shared" si="11"/>
        <v>1.8217306441119063</v>
      </c>
    </row>
    <row r="23" spans="2:15" ht="17.25" customHeight="1" x14ac:dyDescent="0.15">
      <c r="C23" s="9" t="s">
        <v>6</v>
      </c>
      <c r="D23" s="11">
        <f>SUM(D14:D22)</f>
        <v>1913</v>
      </c>
      <c r="E23" s="12">
        <f t="shared" si="6"/>
        <v>100</v>
      </c>
      <c r="F23" s="11">
        <f>SUM(F14:F22)</f>
        <v>1828</v>
      </c>
      <c r="G23" s="12">
        <f t="shared" si="7"/>
        <v>100</v>
      </c>
      <c r="H23" s="11">
        <f>SUM(H14:H22)</f>
        <v>1781</v>
      </c>
      <c r="I23" s="12">
        <f t="shared" si="8"/>
        <v>100</v>
      </c>
      <c r="J23" s="11">
        <f>SUM(J14:J22)</f>
        <v>1621</v>
      </c>
      <c r="K23" s="12">
        <f t="shared" si="9"/>
        <v>100</v>
      </c>
      <c r="L23" s="11">
        <f>SUM(L14:L22)</f>
        <v>1538</v>
      </c>
      <c r="M23" s="12">
        <f t="shared" si="10"/>
        <v>100</v>
      </c>
      <c r="N23" s="11">
        <f>SUM(N14:N22)</f>
        <v>1537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24</v>
      </c>
      <c r="E25" s="15">
        <f t="shared" ref="E25:E33" si="13">(D25/D$34)*100</f>
        <v>0.74280408542246978</v>
      </c>
      <c r="F25" s="14">
        <f t="shared" ref="F25:H33" si="14">SUM(F3,F14)</f>
        <v>31</v>
      </c>
      <c r="G25" s="15">
        <f t="shared" ref="G25:G33" si="15">(F25/F$34)*100</f>
        <v>1.0194015126603091</v>
      </c>
      <c r="H25" s="14">
        <f t="shared" si="14"/>
        <v>25</v>
      </c>
      <c r="I25" s="15">
        <f t="shared" ref="I25:I33" si="16">(H25/H$34)*100</f>
        <v>0.84175084175084169</v>
      </c>
      <c r="J25" s="14">
        <f t="shared" ref="J25:L33" si="17">SUM(J3,J14)</f>
        <v>29</v>
      </c>
      <c r="K25" s="15">
        <f t="shared" ref="K25:K33" si="18">(J25/J$34)*100</f>
        <v>1.0776662950575995</v>
      </c>
      <c r="L25" s="14">
        <f>SUM(L3,L14)</f>
        <v>39</v>
      </c>
      <c r="M25" s="15">
        <f t="shared" ref="M25:M33" si="19">(L25/L$34)*100</f>
        <v>1.4885496183206106</v>
      </c>
      <c r="N25" s="14">
        <f>SUM(N3,N14)</f>
        <v>40</v>
      </c>
      <c r="O25" s="15">
        <f t="shared" ref="O25:O33" si="20">(N25/N$34)*100</f>
        <v>1.5748031496062991</v>
      </c>
    </row>
    <row r="26" spans="2:15" ht="17.25" customHeight="1" x14ac:dyDescent="0.15">
      <c r="C26" s="9" t="s">
        <v>16</v>
      </c>
      <c r="D26" s="11">
        <f t="shared" ref="D26" si="21">SUM(D4,D15)</f>
        <v>576</v>
      </c>
      <c r="E26" s="12">
        <f t="shared" si="13"/>
        <v>17.827298050139277</v>
      </c>
      <c r="F26" s="11">
        <f t="shared" si="14"/>
        <v>571</v>
      </c>
      <c r="G26" s="12">
        <f t="shared" si="15"/>
        <v>18.776718184807628</v>
      </c>
      <c r="H26" s="11">
        <f t="shared" si="14"/>
        <v>586</v>
      </c>
      <c r="I26" s="12">
        <f t="shared" si="16"/>
        <v>19.73063973063973</v>
      </c>
      <c r="J26" s="11">
        <f t="shared" si="17"/>
        <v>522</v>
      </c>
      <c r="K26" s="12">
        <f t="shared" si="18"/>
        <v>19.397993311036789</v>
      </c>
      <c r="L26" s="11">
        <f t="shared" si="17"/>
        <v>545</v>
      </c>
      <c r="M26" s="12">
        <f t="shared" si="19"/>
        <v>20.801526717557252</v>
      </c>
      <c r="N26" s="11">
        <f t="shared" ref="N26" si="22">SUM(N4,N15)</f>
        <v>573</v>
      </c>
      <c r="O26" s="12">
        <f t="shared" si="20"/>
        <v>22.559055118110237</v>
      </c>
    </row>
    <row r="27" spans="2:15" ht="17.25" customHeight="1" x14ac:dyDescent="0.15">
      <c r="C27" s="9" t="s">
        <v>11</v>
      </c>
      <c r="D27" s="11">
        <f t="shared" ref="D27" si="23">SUM(D5,D16)</f>
        <v>6</v>
      </c>
      <c r="E27" s="12">
        <f t="shared" si="13"/>
        <v>0.18570102135561745</v>
      </c>
      <c r="F27" s="11">
        <f t="shared" si="14"/>
        <v>4</v>
      </c>
      <c r="G27" s="12">
        <f t="shared" si="15"/>
        <v>0.13153567905294311</v>
      </c>
      <c r="H27" s="11">
        <f t="shared" si="14"/>
        <v>4</v>
      </c>
      <c r="I27" s="12">
        <f t="shared" si="16"/>
        <v>0.13468013468013468</v>
      </c>
      <c r="J27" s="11">
        <f t="shared" si="17"/>
        <v>2</v>
      </c>
      <c r="K27" s="12">
        <f t="shared" si="18"/>
        <v>7.4321813452248239E-2</v>
      </c>
      <c r="L27" s="11">
        <f t="shared" si="17"/>
        <v>3</v>
      </c>
      <c r="M27" s="12">
        <f t="shared" si="19"/>
        <v>0.11450381679389314</v>
      </c>
      <c r="N27" s="11">
        <f t="shared" ref="N27" si="24">SUM(N5,N16)</f>
        <v>2</v>
      </c>
      <c r="O27" s="12">
        <f t="shared" si="20"/>
        <v>7.874015748031496E-2</v>
      </c>
    </row>
    <row r="28" spans="2:15" ht="17.25" customHeight="1" x14ac:dyDescent="0.15">
      <c r="C28" s="9" t="s">
        <v>17</v>
      </c>
      <c r="D28" s="11">
        <f t="shared" ref="D28" si="25">SUM(D6,D17)</f>
        <v>80</v>
      </c>
      <c r="E28" s="12">
        <f t="shared" si="13"/>
        <v>2.4760136180748993</v>
      </c>
      <c r="F28" s="11">
        <f t="shared" si="14"/>
        <v>75</v>
      </c>
      <c r="G28" s="12">
        <f t="shared" si="15"/>
        <v>2.4662939822426835</v>
      </c>
      <c r="H28" s="11">
        <f t="shared" si="14"/>
        <v>91</v>
      </c>
      <c r="I28" s="12">
        <f t="shared" si="16"/>
        <v>3.063973063973064</v>
      </c>
      <c r="J28" s="11">
        <f t="shared" si="17"/>
        <v>85</v>
      </c>
      <c r="K28" s="12">
        <f t="shared" si="18"/>
        <v>3.1586770717205495</v>
      </c>
      <c r="L28" s="11">
        <f t="shared" si="17"/>
        <v>88</v>
      </c>
      <c r="M28" s="12">
        <f t="shared" si="19"/>
        <v>3.3587786259541987</v>
      </c>
      <c r="N28" s="11">
        <f t="shared" ref="N28" si="26">SUM(N6,N17)</f>
        <v>78</v>
      </c>
      <c r="O28" s="12">
        <f t="shared" si="20"/>
        <v>3.0708661417322833</v>
      </c>
    </row>
    <row r="29" spans="2:15" ht="17.25" customHeight="1" x14ac:dyDescent="0.15">
      <c r="C29" s="9" t="s">
        <v>12</v>
      </c>
      <c r="D29" s="11">
        <f t="shared" ref="D29" si="27">SUM(D7,D18)</f>
        <v>413</v>
      </c>
      <c r="E29" s="12">
        <f t="shared" si="13"/>
        <v>12.782420303311667</v>
      </c>
      <c r="F29" s="11">
        <f t="shared" si="14"/>
        <v>389</v>
      </c>
      <c r="G29" s="12">
        <f t="shared" si="15"/>
        <v>12.791844787898718</v>
      </c>
      <c r="H29" s="11">
        <f t="shared" si="14"/>
        <v>384</v>
      </c>
      <c r="I29" s="12">
        <f t="shared" si="16"/>
        <v>12.929292929292929</v>
      </c>
      <c r="J29" s="11">
        <f t="shared" si="17"/>
        <v>344</v>
      </c>
      <c r="K29" s="12">
        <f t="shared" si="18"/>
        <v>12.783351913786698</v>
      </c>
      <c r="L29" s="11">
        <f t="shared" si="17"/>
        <v>335</v>
      </c>
      <c r="M29" s="12">
        <f t="shared" si="19"/>
        <v>12.786259541984732</v>
      </c>
      <c r="N29" s="11">
        <f t="shared" ref="N29" si="28">SUM(N7,N18)</f>
        <v>331</v>
      </c>
      <c r="O29" s="12">
        <f t="shared" si="20"/>
        <v>13.031496062992126</v>
      </c>
    </row>
    <row r="30" spans="2:15" ht="17.25" customHeight="1" x14ac:dyDescent="0.15">
      <c r="C30" s="9" t="s">
        <v>13</v>
      </c>
      <c r="D30" s="11">
        <f t="shared" ref="D30" si="29">SUM(D8,D19)</f>
        <v>3</v>
      </c>
      <c r="E30" s="12">
        <f t="shared" si="13"/>
        <v>9.2850510677808723E-2</v>
      </c>
      <c r="F30" s="11">
        <f t="shared" si="14"/>
        <v>3</v>
      </c>
      <c r="G30" s="12">
        <f t="shared" si="15"/>
        <v>9.8651759289707333E-2</v>
      </c>
      <c r="H30" s="11">
        <f t="shared" si="14"/>
        <v>2</v>
      </c>
      <c r="I30" s="12">
        <f t="shared" si="16"/>
        <v>6.7340067340067339E-2</v>
      </c>
      <c r="J30" s="11">
        <f t="shared" si="17"/>
        <v>1</v>
      </c>
      <c r="K30" s="12">
        <f t="shared" si="18"/>
        <v>3.716090672612412E-2</v>
      </c>
      <c r="L30" s="11">
        <f t="shared" si="17"/>
        <v>2</v>
      </c>
      <c r="M30" s="12">
        <f t="shared" si="19"/>
        <v>7.6335877862595422E-2</v>
      </c>
      <c r="N30" s="11">
        <f t="shared" ref="N30" si="30">SUM(N8,N19)</f>
        <v>1</v>
      </c>
      <c r="O30" s="12">
        <f t="shared" si="20"/>
        <v>3.937007874015748E-2</v>
      </c>
    </row>
    <row r="31" spans="2:15" ht="17.25" customHeight="1" x14ac:dyDescent="0.15">
      <c r="C31" s="9" t="s">
        <v>14</v>
      </c>
      <c r="D31" s="11">
        <f t="shared" ref="D31" si="31">SUM(D9,D20)</f>
        <v>1907</v>
      </c>
      <c r="E31" s="12">
        <f t="shared" si="13"/>
        <v>59.021974620860419</v>
      </c>
      <c r="F31" s="11">
        <f t="shared" si="14"/>
        <v>1743</v>
      </c>
      <c r="G31" s="12">
        <f t="shared" si="15"/>
        <v>57.316672147319956</v>
      </c>
      <c r="H31" s="11">
        <f t="shared" si="14"/>
        <v>1670</v>
      </c>
      <c r="I31" s="12">
        <f t="shared" si="16"/>
        <v>56.228956228956228</v>
      </c>
      <c r="J31" s="11">
        <f t="shared" si="17"/>
        <v>1515</v>
      </c>
      <c r="K31" s="12">
        <f t="shared" si="18"/>
        <v>56.298773690078043</v>
      </c>
      <c r="L31" s="11">
        <f t="shared" si="17"/>
        <v>1445</v>
      </c>
      <c r="M31" s="12">
        <f t="shared" si="19"/>
        <v>55.152671755725194</v>
      </c>
      <c r="N31" s="11">
        <f t="shared" ref="N31" si="32">SUM(N9,N20)</f>
        <v>1358</v>
      </c>
      <c r="O31" s="12">
        <f t="shared" si="20"/>
        <v>53.464566929133859</v>
      </c>
    </row>
    <row r="32" spans="2:15" ht="17.25" customHeight="1" x14ac:dyDescent="0.15">
      <c r="C32" s="9" t="s">
        <v>15</v>
      </c>
      <c r="D32" s="11">
        <f t="shared" ref="D32" si="33">SUM(D10,D21)</f>
        <v>136</v>
      </c>
      <c r="E32" s="12">
        <f t="shared" si="13"/>
        <v>4.209223150727329</v>
      </c>
      <c r="F32" s="11">
        <f t="shared" si="14"/>
        <v>132</v>
      </c>
      <c r="G32" s="12">
        <f t="shared" si="15"/>
        <v>4.3406774087471227</v>
      </c>
      <c r="H32" s="11">
        <f t="shared" si="14"/>
        <v>126</v>
      </c>
      <c r="I32" s="12">
        <f t="shared" si="16"/>
        <v>4.2424242424242431</v>
      </c>
      <c r="J32" s="11">
        <f t="shared" si="17"/>
        <v>120</v>
      </c>
      <c r="K32" s="12">
        <f t="shared" si="18"/>
        <v>4.4593088071348941</v>
      </c>
      <c r="L32" s="11">
        <f t="shared" si="17"/>
        <v>113</v>
      </c>
      <c r="M32" s="12">
        <f t="shared" si="19"/>
        <v>4.3129770992366412</v>
      </c>
      <c r="N32" s="11">
        <f t="shared" ref="N32" si="34">SUM(N10,N21)</f>
        <v>103</v>
      </c>
      <c r="O32" s="12">
        <f t="shared" si="20"/>
        <v>4.0551181102362204</v>
      </c>
    </row>
    <row r="33" spans="2:15" ht="17.25" customHeight="1" x14ac:dyDescent="0.15">
      <c r="C33" s="9" t="s">
        <v>18</v>
      </c>
      <c r="D33" s="11">
        <f t="shared" ref="D33" si="35">SUM(D11,D22)</f>
        <v>86</v>
      </c>
      <c r="E33" s="12">
        <f t="shared" si="13"/>
        <v>2.6617146394305169</v>
      </c>
      <c r="F33" s="11">
        <f t="shared" si="14"/>
        <v>93</v>
      </c>
      <c r="G33" s="12">
        <f t="shared" si="15"/>
        <v>3.0582045379809273</v>
      </c>
      <c r="H33" s="11">
        <f t="shared" si="14"/>
        <v>82</v>
      </c>
      <c r="I33" s="12">
        <f t="shared" si="16"/>
        <v>2.7609427609427608</v>
      </c>
      <c r="J33" s="11">
        <f t="shared" si="17"/>
        <v>73</v>
      </c>
      <c r="K33" s="12">
        <f t="shared" si="18"/>
        <v>2.7127461910070605</v>
      </c>
      <c r="L33" s="11">
        <f t="shared" si="17"/>
        <v>50</v>
      </c>
      <c r="M33" s="12">
        <f t="shared" si="19"/>
        <v>1.9083969465648856</v>
      </c>
      <c r="N33" s="11">
        <f t="shared" ref="N33" si="36">SUM(N11,N22)</f>
        <v>54</v>
      </c>
      <c r="O33" s="12">
        <f t="shared" si="20"/>
        <v>2.1259842519685037</v>
      </c>
    </row>
    <row r="34" spans="2:15" ht="17.25" customHeight="1" x14ac:dyDescent="0.15">
      <c r="C34" s="9" t="s">
        <v>6</v>
      </c>
      <c r="D34" s="11">
        <f>SUM(D25:D33)</f>
        <v>3231</v>
      </c>
      <c r="E34" s="12">
        <f>(D34/D$34)*100</f>
        <v>100</v>
      </c>
      <c r="F34" s="11">
        <f>SUM(F25:F33)</f>
        <v>3041</v>
      </c>
      <c r="G34" s="12">
        <f>(F34/F$34)*100</f>
        <v>100</v>
      </c>
      <c r="H34" s="11">
        <f>SUM(H25:H33)</f>
        <v>2970</v>
      </c>
      <c r="I34" s="12">
        <f>(H34/H$34)*100</f>
        <v>100</v>
      </c>
      <c r="J34" s="11">
        <f>SUM(J25:J33)</f>
        <v>2691</v>
      </c>
      <c r="K34" s="12">
        <f>(J34/J$34)*100</f>
        <v>100</v>
      </c>
      <c r="L34" s="11">
        <f>SUM(L25:L33)</f>
        <v>2620</v>
      </c>
      <c r="M34" s="12">
        <f>(L34/L$34)*100</f>
        <v>100</v>
      </c>
      <c r="N34" s="11">
        <f>SUM(N25:N33)</f>
        <v>2540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80" orientation="portrait" r:id="rId1"/>
  <headerFooter>
    <oddHeader>&amp;L&amp;"Arial Narrow,Bold"&amp;16CLASS-Fall Headcount Enrollment by Gender and Race/Ethnicity &amp;"Arial Narrow,Regular"&amp;12(Undergraduate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70FBC-F4CD-4B45-BF5F-06C689486738}">
  <sheetPr>
    <tabColor theme="4" tint="0.59999389629810485"/>
    <pageSetUpPr fitToPage="1"/>
  </sheetPr>
  <dimension ref="A1:O36"/>
  <sheetViews>
    <sheetView topLeftCell="B10" zoomScale="110" zoomScaleNormal="110" workbookViewId="0">
      <selection activeCell="N22" sqref="N22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6.5" style="1" customWidth="1"/>
    <col min="10" max="10" width="5.6640625" style="1" customWidth="1"/>
    <col min="11" max="11" width="6.3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5.75" customHeight="1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1</v>
      </c>
      <c r="B3" s="1" t="s">
        <v>2</v>
      </c>
      <c r="C3" s="8" t="s">
        <v>24</v>
      </c>
      <c r="D3" s="11">
        <v>9</v>
      </c>
      <c r="E3" s="12">
        <f t="shared" ref="E3:E11" si="0">(D3/D$12)*100</f>
        <v>0.73952341824157763</v>
      </c>
      <c r="F3" s="11">
        <v>13</v>
      </c>
      <c r="G3" s="12">
        <f t="shared" ref="G3:G11" si="1">(F3/F$12)*100</f>
        <v>1.1607142857142858</v>
      </c>
      <c r="H3" s="11">
        <v>10</v>
      </c>
      <c r="I3" s="12">
        <f t="shared" ref="I3:I11" si="2">(H3/H$12)*100</f>
        <v>0.91240875912408748</v>
      </c>
      <c r="J3" s="11">
        <v>8</v>
      </c>
      <c r="K3" s="12">
        <f t="shared" ref="K3:K11" si="3">(J3/J$12)*100</f>
        <v>0.82559339525283792</v>
      </c>
      <c r="L3" s="11">
        <v>11</v>
      </c>
      <c r="M3" s="12">
        <f t="shared" ref="M3:M11" si="4">(L3/L$12)*100</f>
        <v>1.116751269035533</v>
      </c>
      <c r="N3" s="11">
        <v>6</v>
      </c>
      <c r="O3" s="12">
        <f t="shared" ref="O3:O11" si="5">(N3/N$12)*100</f>
        <v>0.66371681415929207</v>
      </c>
    </row>
    <row r="4" spans="1:15" ht="17.25" customHeight="1" x14ac:dyDescent="0.15">
      <c r="C4" s="9" t="s">
        <v>16</v>
      </c>
      <c r="D4" s="11">
        <v>187</v>
      </c>
      <c r="E4" s="12">
        <f t="shared" si="0"/>
        <v>15.365653245686115</v>
      </c>
      <c r="F4" s="11">
        <v>173</v>
      </c>
      <c r="G4" s="12">
        <f t="shared" si="1"/>
        <v>15.446428571428573</v>
      </c>
      <c r="H4" s="11">
        <v>184</v>
      </c>
      <c r="I4" s="12">
        <f t="shared" si="2"/>
        <v>16.788321167883211</v>
      </c>
      <c r="J4" s="11">
        <v>157</v>
      </c>
      <c r="K4" s="12">
        <f t="shared" si="3"/>
        <v>16.202270381836943</v>
      </c>
      <c r="L4" s="11">
        <v>185</v>
      </c>
      <c r="M4" s="12">
        <f t="shared" si="4"/>
        <v>18.781725888324875</v>
      </c>
      <c r="N4" s="11">
        <v>179</v>
      </c>
      <c r="O4" s="12">
        <f t="shared" si="5"/>
        <v>19.800884955752213</v>
      </c>
    </row>
    <row r="5" spans="1:15" ht="17.25" customHeight="1" x14ac:dyDescent="0.15">
      <c r="C5" s="9" t="s">
        <v>11</v>
      </c>
      <c r="D5" s="11">
        <v>2</v>
      </c>
      <c r="E5" s="12">
        <f t="shared" si="0"/>
        <v>0.16433853738701726</v>
      </c>
      <c r="F5" s="11">
        <v>2</v>
      </c>
      <c r="G5" s="12">
        <f t="shared" si="1"/>
        <v>0.17857142857142858</v>
      </c>
      <c r="H5" s="11">
        <v>3</v>
      </c>
      <c r="I5" s="12">
        <f t="shared" si="2"/>
        <v>0.27372262773722628</v>
      </c>
      <c r="J5" s="11">
        <v>2</v>
      </c>
      <c r="K5" s="12">
        <f t="shared" si="3"/>
        <v>0.20639834881320948</v>
      </c>
      <c r="L5" s="11">
        <v>1</v>
      </c>
      <c r="M5" s="12">
        <f t="shared" si="4"/>
        <v>0.10152284263959391</v>
      </c>
      <c r="N5" s="11">
        <v>1</v>
      </c>
      <c r="O5" s="12">
        <f t="shared" si="5"/>
        <v>0.11061946902654868</v>
      </c>
    </row>
    <row r="6" spans="1:15" ht="17.25" customHeight="1" x14ac:dyDescent="0.15">
      <c r="C6" s="9" t="s">
        <v>17</v>
      </c>
      <c r="D6" s="11">
        <v>30</v>
      </c>
      <c r="E6" s="12">
        <f t="shared" si="0"/>
        <v>2.4650780608052587</v>
      </c>
      <c r="F6" s="11">
        <v>30</v>
      </c>
      <c r="G6" s="12">
        <f t="shared" si="1"/>
        <v>2.6785714285714284</v>
      </c>
      <c r="H6" s="11">
        <v>33</v>
      </c>
      <c r="I6" s="12">
        <f t="shared" si="2"/>
        <v>3.0109489051094891</v>
      </c>
      <c r="J6" s="11">
        <v>30</v>
      </c>
      <c r="K6" s="12">
        <f t="shared" si="3"/>
        <v>3.0959752321981426</v>
      </c>
      <c r="L6" s="11">
        <v>35</v>
      </c>
      <c r="M6" s="12">
        <f t="shared" si="4"/>
        <v>3.5532994923857872</v>
      </c>
      <c r="N6" s="11">
        <v>29</v>
      </c>
      <c r="O6" s="12">
        <f t="shared" si="5"/>
        <v>3.2079646017699117</v>
      </c>
    </row>
    <row r="7" spans="1:15" ht="17.25" customHeight="1" x14ac:dyDescent="0.15">
      <c r="C7" s="9" t="s">
        <v>12</v>
      </c>
      <c r="D7" s="11">
        <v>181</v>
      </c>
      <c r="E7" s="12">
        <f t="shared" si="0"/>
        <v>14.872637633525063</v>
      </c>
      <c r="F7" s="11">
        <v>166</v>
      </c>
      <c r="G7" s="12">
        <f t="shared" si="1"/>
        <v>14.821428571428571</v>
      </c>
      <c r="H7" s="11">
        <v>163</v>
      </c>
      <c r="I7" s="12">
        <f t="shared" si="2"/>
        <v>14.872262773722628</v>
      </c>
      <c r="J7" s="11">
        <v>145</v>
      </c>
      <c r="K7" s="12">
        <f t="shared" si="3"/>
        <v>14.963880288957688</v>
      </c>
      <c r="L7" s="11">
        <v>153</v>
      </c>
      <c r="M7" s="12">
        <f t="shared" si="4"/>
        <v>15.532994923857867</v>
      </c>
      <c r="N7" s="11">
        <v>138</v>
      </c>
      <c r="O7" s="12">
        <f t="shared" si="5"/>
        <v>15.265486725663715</v>
      </c>
    </row>
    <row r="8" spans="1:15" ht="17.25" customHeight="1" x14ac:dyDescent="0.15">
      <c r="C8" s="9" t="s">
        <v>13</v>
      </c>
      <c r="D8" s="11">
        <v>2</v>
      </c>
      <c r="E8" s="12">
        <f t="shared" si="0"/>
        <v>0.16433853738701726</v>
      </c>
      <c r="F8" s="11">
        <v>0</v>
      </c>
      <c r="G8" s="12">
        <f t="shared" si="1"/>
        <v>0</v>
      </c>
      <c r="H8" s="11">
        <v>0</v>
      </c>
      <c r="I8" s="12">
        <f t="shared" si="2"/>
        <v>0</v>
      </c>
      <c r="J8" s="11">
        <v>0</v>
      </c>
      <c r="K8" s="12">
        <f t="shared" si="3"/>
        <v>0</v>
      </c>
      <c r="L8" s="11">
        <v>0</v>
      </c>
      <c r="M8" s="12">
        <f t="shared" si="4"/>
        <v>0</v>
      </c>
      <c r="N8" s="11"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v>719</v>
      </c>
      <c r="E9" s="12">
        <f t="shared" si="0"/>
        <v>59.079704190632697</v>
      </c>
      <c r="F9" s="11">
        <v>654</v>
      </c>
      <c r="G9" s="12">
        <f t="shared" si="1"/>
        <v>58.392857142857146</v>
      </c>
      <c r="H9" s="11">
        <v>627</v>
      </c>
      <c r="I9" s="12">
        <f t="shared" si="2"/>
        <v>57.208029197080293</v>
      </c>
      <c r="J9" s="11">
        <v>550</v>
      </c>
      <c r="K9" s="12">
        <f t="shared" si="3"/>
        <v>56.759545923632615</v>
      </c>
      <c r="L9" s="11">
        <v>536</v>
      </c>
      <c r="M9" s="12">
        <f t="shared" si="4"/>
        <v>54.416243654822338</v>
      </c>
      <c r="N9" s="11">
        <v>497</v>
      </c>
      <c r="O9" s="12">
        <f t="shared" si="5"/>
        <v>54.977876106194692</v>
      </c>
    </row>
    <row r="10" spans="1:15" ht="17.25" customHeight="1" x14ac:dyDescent="0.15">
      <c r="C10" s="9" t="s">
        <v>15</v>
      </c>
      <c r="D10" s="11">
        <v>46</v>
      </c>
      <c r="E10" s="12">
        <f t="shared" si="0"/>
        <v>3.7797863599013972</v>
      </c>
      <c r="F10" s="11">
        <v>43</v>
      </c>
      <c r="G10" s="12">
        <f t="shared" si="1"/>
        <v>3.8392857142857144</v>
      </c>
      <c r="H10" s="11">
        <v>47</v>
      </c>
      <c r="I10" s="12">
        <f t="shared" si="2"/>
        <v>4.288321167883212</v>
      </c>
      <c r="J10" s="11">
        <v>49</v>
      </c>
      <c r="K10" s="12">
        <f t="shared" si="3"/>
        <v>5.056759545923633</v>
      </c>
      <c r="L10" s="11">
        <v>44</v>
      </c>
      <c r="M10" s="12">
        <f t="shared" si="4"/>
        <v>4.467005076142132</v>
      </c>
      <c r="N10" s="11">
        <v>31</v>
      </c>
      <c r="O10" s="12">
        <f t="shared" si="5"/>
        <v>3.4292035398230087</v>
      </c>
    </row>
    <row r="11" spans="1:15" ht="17.25" customHeight="1" x14ac:dyDescent="0.15">
      <c r="C11" s="9" t="s">
        <v>18</v>
      </c>
      <c r="D11" s="11">
        <v>41</v>
      </c>
      <c r="E11" s="12">
        <f t="shared" si="0"/>
        <v>3.3689400164338537</v>
      </c>
      <c r="F11" s="11">
        <v>39</v>
      </c>
      <c r="G11" s="12">
        <f t="shared" si="1"/>
        <v>3.4821428571428572</v>
      </c>
      <c r="H11" s="11">
        <v>29</v>
      </c>
      <c r="I11" s="12">
        <f t="shared" si="2"/>
        <v>2.6459854014598538</v>
      </c>
      <c r="J11" s="11">
        <v>28</v>
      </c>
      <c r="K11" s="12">
        <f t="shared" si="3"/>
        <v>2.8895768833849327</v>
      </c>
      <c r="L11" s="11">
        <v>20</v>
      </c>
      <c r="M11" s="12">
        <f t="shared" si="4"/>
        <v>2.030456852791878</v>
      </c>
      <c r="N11" s="11">
        <v>23</v>
      </c>
      <c r="O11" s="12">
        <f t="shared" si="5"/>
        <v>2.5442477876106198</v>
      </c>
    </row>
    <row r="12" spans="1:15" ht="17.25" customHeight="1" x14ac:dyDescent="0.15">
      <c r="C12" s="9" t="s">
        <v>6</v>
      </c>
      <c r="D12" s="11">
        <f>SUM(D3:D11)</f>
        <v>1217</v>
      </c>
      <c r="E12" s="12">
        <f>(D12/D$12)*100</f>
        <v>100</v>
      </c>
      <c r="F12" s="11">
        <f>SUM(F3:F11)</f>
        <v>1120</v>
      </c>
      <c r="G12" s="12">
        <f>(F12/F$12)*100</f>
        <v>100</v>
      </c>
      <c r="H12" s="11">
        <f>SUM(H3:H11)</f>
        <v>1096</v>
      </c>
      <c r="I12" s="12">
        <f>(H12/H$12)*100</f>
        <v>100</v>
      </c>
      <c r="J12" s="11">
        <f>SUM(J3:J11)</f>
        <v>969</v>
      </c>
      <c r="K12" s="12">
        <f>(J12/J$12)*100</f>
        <v>100</v>
      </c>
      <c r="L12" s="11">
        <f>SUM(L3:L11)</f>
        <v>985</v>
      </c>
      <c r="M12" s="12">
        <f>(L12/L$12)*100</f>
        <v>100</v>
      </c>
      <c r="N12" s="11">
        <f>SUM(N3:N11)</f>
        <v>904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14</v>
      </c>
      <c r="E14" s="15">
        <f t="shared" ref="E14:E23" si="6">(D14/D$23)*100</f>
        <v>0.81018518518518512</v>
      </c>
      <c r="F14" s="14">
        <v>16</v>
      </c>
      <c r="G14" s="15">
        <f t="shared" ref="G14:G23" si="7">(F14/F$23)*100</f>
        <v>0.99378881987577639</v>
      </c>
      <c r="H14" s="14">
        <v>13</v>
      </c>
      <c r="I14" s="15">
        <f t="shared" ref="I14:I23" si="8">(H14/H$23)*100</f>
        <v>0.83655083655083651</v>
      </c>
      <c r="J14" s="14">
        <v>18</v>
      </c>
      <c r="K14" s="15">
        <f t="shared" ref="K14:K23" si="9">(J14/J$23)*100</f>
        <v>1.2658227848101267</v>
      </c>
      <c r="L14" s="14">
        <v>23</v>
      </c>
      <c r="M14" s="15">
        <f t="shared" ref="M14:M23" si="10">(L14/L$23)*100</f>
        <v>1.692420897718911</v>
      </c>
      <c r="N14" s="14">
        <v>29</v>
      </c>
      <c r="O14" s="15">
        <f t="shared" ref="O14:O23" si="11">(N14/N$23)*100</f>
        <v>2.1323529411764706</v>
      </c>
    </row>
    <row r="15" spans="1:15" ht="17.25" customHeight="1" x14ac:dyDescent="0.15">
      <c r="C15" s="9" t="s">
        <v>16</v>
      </c>
      <c r="D15" s="11">
        <v>353</v>
      </c>
      <c r="E15" s="12">
        <f t="shared" si="6"/>
        <v>20.42824074074074</v>
      </c>
      <c r="F15" s="11">
        <v>341</v>
      </c>
      <c r="G15" s="12">
        <f t="shared" si="7"/>
        <v>21.180124223602483</v>
      </c>
      <c r="H15" s="11">
        <v>341</v>
      </c>
      <c r="I15" s="12">
        <f t="shared" si="8"/>
        <v>21.943371943371943</v>
      </c>
      <c r="J15" s="11">
        <v>315</v>
      </c>
      <c r="K15" s="12">
        <f t="shared" si="9"/>
        <v>22.151898734177212</v>
      </c>
      <c r="L15" s="11">
        <v>313</v>
      </c>
      <c r="M15" s="12">
        <f t="shared" si="10"/>
        <v>23.031640912435613</v>
      </c>
      <c r="N15" s="11">
        <v>336</v>
      </c>
      <c r="O15" s="12">
        <f t="shared" si="11"/>
        <v>24.705882352941178</v>
      </c>
    </row>
    <row r="16" spans="1:15" ht="17.25" customHeight="1" x14ac:dyDescent="0.15">
      <c r="C16" s="9" t="s">
        <v>11</v>
      </c>
      <c r="D16" s="11">
        <v>3</v>
      </c>
      <c r="E16" s="12">
        <f t="shared" si="6"/>
        <v>0.1736111111111111</v>
      </c>
      <c r="F16" s="11">
        <v>2</v>
      </c>
      <c r="G16" s="12">
        <f t="shared" si="7"/>
        <v>0.12422360248447205</v>
      </c>
      <c r="H16" s="11">
        <v>1</v>
      </c>
      <c r="I16" s="12">
        <f t="shared" si="8"/>
        <v>6.4350064350064351E-2</v>
      </c>
      <c r="J16" s="11"/>
      <c r="K16" s="12">
        <f t="shared" si="9"/>
        <v>0</v>
      </c>
      <c r="L16" s="11">
        <v>2</v>
      </c>
      <c r="M16" s="12">
        <f t="shared" si="10"/>
        <v>0.14716703458425312</v>
      </c>
      <c r="N16" s="11">
        <v>1</v>
      </c>
      <c r="O16" s="12">
        <f t="shared" si="11"/>
        <v>7.3529411764705885E-2</v>
      </c>
    </row>
    <row r="17" spans="2:15" ht="17.25" customHeight="1" x14ac:dyDescent="0.15">
      <c r="C17" s="9" t="s">
        <v>17</v>
      </c>
      <c r="D17" s="11">
        <v>42</v>
      </c>
      <c r="E17" s="12">
        <f t="shared" si="6"/>
        <v>2.4305555555555558</v>
      </c>
      <c r="F17" s="11">
        <v>36</v>
      </c>
      <c r="G17" s="12">
        <f t="shared" si="7"/>
        <v>2.2360248447204971</v>
      </c>
      <c r="H17" s="11">
        <v>47</v>
      </c>
      <c r="I17" s="12">
        <f t="shared" si="8"/>
        <v>3.0244530244530243</v>
      </c>
      <c r="J17" s="11">
        <v>43</v>
      </c>
      <c r="K17" s="12">
        <f t="shared" si="9"/>
        <v>3.0239099859353025</v>
      </c>
      <c r="L17" s="11">
        <v>45</v>
      </c>
      <c r="M17" s="12">
        <f t="shared" si="10"/>
        <v>3.3112582781456954</v>
      </c>
      <c r="N17" s="11">
        <v>45</v>
      </c>
      <c r="O17" s="12">
        <f t="shared" si="11"/>
        <v>3.3088235294117649</v>
      </c>
    </row>
    <row r="18" spans="2:15" ht="17.25" customHeight="1" x14ac:dyDescent="0.15">
      <c r="C18" s="9" t="s">
        <v>12</v>
      </c>
      <c r="D18" s="11">
        <v>206</v>
      </c>
      <c r="E18" s="12">
        <f t="shared" si="6"/>
        <v>11.921296296296296</v>
      </c>
      <c r="F18" s="11">
        <v>200</v>
      </c>
      <c r="G18" s="12">
        <f t="shared" si="7"/>
        <v>12.422360248447205</v>
      </c>
      <c r="H18" s="11">
        <v>201</v>
      </c>
      <c r="I18" s="12">
        <f t="shared" si="8"/>
        <v>12.934362934362934</v>
      </c>
      <c r="J18" s="11">
        <v>184</v>
      </c>
      <c r="K18" s="12">
        <f t="shared" si="9"/>
        <v>12.939521800281295</v>
      </c>
      <c r="L18" s="11">
        <v>165</v>
      </c>
      <c r="M18" s="12">
        <f t="shared" si="10"/>
        <v>12.141280353200882</v>
      </c>
      <c r="N18" s="11">
        <v>173</v>
      </c>
      <c r="O18" s="12">
        <f t="shared" si="11"/>
        <v>12.720588235294116</v>
      </c>
    </row>
    <row r="19" spans="2:15" ht="17.25" customHeight="1" x14ac:dyDescent="0.15">
      <c r="C19" s="9" t="s">
        <v>13</v>
      </c>
      <c r="D19" s="11">
        <v>1</v>
      </c>
      <c r="E19" s="12">
        <f t="shared" si="6"/>
        <v>5.7870370370370364E-2</v>
      </c>
      <c r="F19" s="11">
        <v>2</v>
      </c>
      <c r="G19" s="12">
        <f t="shared" si="7"/>
        <v>0.12422360248447205</v>
      </c>
      <c r="H19" s="11">
        <v>2</v>
      </c>
      <c r="I19" s="12">
        <f t="shared" si="8"/>
        <v>0.1287001287001287</v>
      </c>
      <c r="J19" s="11">
        <v>1</v>
      </c>
      <c r="K19" s="12">
        <f t="shared" si="9"/>
        <v>7.0323488045007029E-2</v>
      </c>
      <c r="L19" s="11">
        <v>1</v>
      </c>
      <c r="M19" s="12">
        <f t="shared" si="10"/>
        <v>7.358351729212656E-2</v>
      </c>
      <c r="N19" s="11">
        <v>1</v>
      </c>
      <c r="O19" s="12">
        <f t="shared" si="11"/>
        <v>7.3529411764705885E-2</v>
      </c>
    </row>
    <row r="20" spans="2:15" ht="17.25" customHeight="1" x14ac:dyDescent="0.15">
      <c r="C20" s="9" t="s">
        <v>14</v>
      </c>
      <c r="D20" s="11">
        <v>984</v>
      </c>
      <c r="E20" s="12">
        <f t="shared" si="6"/>
        <v>56.944444444444443</v>
      </c>
      <c r="F20" s="11">
        <v>883</v>
      </c>
      <c r="G20" s="12">
        <f t="shared" si="7"/>
        <v>54.844720496894404</v>
      </c>
      <c r="H20" s="11">
        <v>829</v>
      </c>
      <c r="I20" s="12">
        <f t="shared" si="8"/>
        <v>53.346203346203346</v>
      </c>
      <c r="J20" s="11">
        <v>758</v>
      </c>
      <c r="K20" s="12">
        <f t="shared" si="9"/>
        <v>53.305203938115334</v>
      </c>
      <c r="L20" s="11">
        <v>721</v>
      </c>
      <c r="M20" s="12">
        <f t="shared" si="10"/>
        <v>53.053715967623248</v>
      </c>
      <c r="N20" s="11">
        <v>682</v>
      </c>
      <c r="O20" s="12">
        <f t="shared" si="11"/>
        <v>50.147058823529413</v>
      </c>
    </row>
    <row r="21" spans="2:15" ht="17.25" customHeight="1" x14ac:dyDescent="0.15">
      <c r="C21" s="9" t="s">
        <v>15</v>
      </c>
      <c r="D21" s="11">
        <v>83</v>
      </c>
      <c r="E21" s="12">
        <f t="shared" si="6"/>
        <v>4.8032407407407405</v>
      </c>
      <c r="F21" s="11">
        <v>81</v>
      </c>
      <c r="G21" s="12">
        <f t="shared" si="7"/>
        <v>5.0310559006211184</v>
      </c>
      <c r="H21" s="11">
        <v>73</v>
      </c>
      <c r="I21" s="12">
        <f t="shared" si="8"/>
        <v>4.6975546975546978</v>
      </c>
      <c r="J21" s="11">
        <v>64</v>
      </c>
      <c r="K21" s="12">
        <f t="shared" si="9"/>
        <v>4.5007032348804499</v>
      </c>
      <c r="L21" s="11">
        <v>62</v>
      </c>
      <c r="M21" s="12">
        <f t="shared" si="10"/>
        <v>4.5621780721118474</v>
      </c>
      <c r="N21" s="11">
        <v>65</v>
      </c>
      <c r="O21" s="12">
        <f t="shared" si="11"/>
        <v>4.7794117647058822</v>
      </c>
    </row>
    <row r="22" spans="2:15" ht="17.25" customHeight="1" x14ac:dyDescent="0.15">
      <c r="C22" s="9" t="s">
        <v>18</v>
      </c>
      <c r="D22" s="11">
        <v>42</v>
      </c>
      <c r="E22" s="12">
        <f t="shared" si="6"/>
        <v>2.4305555555555558</v>
      </c>
      <c r="F22" s="11">
        <v>49</v>
      </c>
      <c r="G22" s="12">
        <f t="shared" si="7"/>
        <v>3.0434782608695654</v>
      </c>
      <c r="H22" s="11">
        <v>47</v>
      </c>
      <c r="I22" s="12">
        <f t="shared" si="8"/>
        <v>3.0244530244530243</v>
      </c>
      <c r="J22" s="11">
        <v>39</v>
      </c>
      <c r="K22" s="12">
        <f t="shared" si="9"/>
        <v>2.7426160337552745</v>
      </c>
      <c r="L22" s="11">
        <v>27</v>
      </c>
      <c r="M22" s="12">
        <f t="shared" si="10"/>
        <v>1.9867549668874174</v>
      </c>
      <c r="N22" s="11">
        <v>28</v>
      </c>
      <c r="O22" s="12">
        <f t="shared" si="11"/>
        <v>2.0588235294117645</v>
      </c>
    </row>
    <row r="23" spans="2:15" ht="17.25" customHeight="1" x14ac:dyDescent="0.15">
      <c r="C23" s="9" t="s">
        <v>6</v>
      </c>
      <c r="D23" s="11">
        <f>SUM(D14:D22)</f>
        <v>1728</v>
      </c>
      <c r="E23" s="12">
        <f t="shared" si="6"/>
        <v>100</v>
      </c>
      <c r="F23" s="11">
        <f>SUM(F14:F22)</f>
        <v>1610</v>
      </c>
      <c r="G23" s="12">
        <f t="shared" si="7"/>
        <v>100</v>
      </c>
      <c r="H23" s="11">
        <f>SUM(H14:H22)</f>
        <v>1554</v>
      </c>
      <c r="I23" s="12">
        <f t="shared" si="8"/>
        <v>100</v>
      </c>
      <c r="J23" s="11">
        <f>SUM(J14:J22)</f>
        <v>1422</v>
      </c>
      <c r="K23" s="12">
        <f t="shared" si="9"/>
        <v>100</v>
      </c>
      <c r="L23" s="11">
        <f>SUM(L14:L22)</f>
        <v>1359</v>
      </c>
      <c r="M23" s="12">
        <f t="shared" si="10"/>
        <v>100</v>
      </c>
      <c r="N23" s="11">
        <f>SUM(N14:N22)</f>
        <v>1360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23</v>
      </c>
      <c r="E25" s="15">
        <f t="shared" ref="E25:E33" si="13">(D25/D$34)*100</f>
        <v>0.7809847198641765</v>
      </c>
      <c r="F25" s="14">
        <f t="shared" ref="F25" si="14">SUM(F3,F14)</f>
        <v>29</v>
      </c>
      <c r="G25" s="15">
        <f t="shared" ref="G25:G33" si="15">(F25/F$34)*100</f>
        <v>1.0622710622710623</v>
      </c>
      <c r="H25" s="14">
        <f t="shared" ref="H25" si="16">SUM(H3,H14)</f>
        <v>23</v>
      </c>
      <c r="I25" s="15">
        <f t="shared" ref="I25:I33" si="17">(H25/H$34)*100</f>
        <v>0.86792452830188671</v>
      </c>
      <c r="J25" s="14">
        <f t="shared" ref="J25" si="18">SUM(J3,J14)</f>
        <v>26</v>
      </c>
      <c r="K25" s="15">
        <f t="shared" ref="K25:K33" si="19">(J25/J$34)*100</f>
        <v>1.0874111250522793</v>
      </c>
      <c r="L25" s="14">
        <f t="shared" ref="L25:N25" si="20">SUM(L3,L14)</f>
        <v>34</v>
      </c>
      <c r="M25" s="15">
        <f t="shared" ref="M25:M33" si="21">(L25/L$34)*100</f>
        <v>1.4505119453924915</v>
      </c>
      <c r="N25" s="14">
        <f t="shared" si="20"/>
        <v>35</v>
      </c>
      <c r="O25" s="15">
        <f t="shared" ref="O25:O33" si="22">(N25/N$34)*100</f>
        <v>1.5459363957597174</v>
      </c>
    </row>
    <row r="26" spans="2:15" ht="17.25" customHeight="1" x14ac:dyDescent="0.15">
      <c r="C26" s="9" t="s">
        <v>16</v>
      </c>
      <c r="D26" s="11">
        <f t="shared" ref="D26" si="23">SUM(D4,D15)</f>
        <v>540</v>
      </c>
      <c r="E26" s="12">
        <f t="shared" si="13"/>
        <v>18.336162988115451</v>
      </c>
      <c r="F26" s="11">
        <f t="shared" ref="F26" si="24">SUM(F4,F15)</f>
        <v>514</v>
      </c>
      <c r="G26" s="12">
        <f t="shared" si="15"/>
        <v>18.827838827838828</v>
      </c>
      <c r="H26" s="11">
        <f t="shared" ref="H26" si="25">SUM(H4,H15)</f>
        <v>525</v>
      </c>
      <c r="I26" s="12">
        <f t="shared" si="17"/>
        <v>19.811320754716981</v>
      </c>
      <c r="J26" s="11">
        <f t="shared" ref="J26" si="26">SUM(J4,J15)</f>
        <v>472</v>
      </c>
      <c r="K26" s="12">
        <f t="shared" si="19"/>
        <v>19.740694270179841</v>
      </c>
      <c r="L26" s="11">
        <f t="shared" ref="L26:N26" si="27">SUM(L4,L15)</f>
        <v>498</v>
      </c>
      <c r="M26" s="12">
        <f t="shared" si="21"/>
        <v>21.245733788395903</v>
      </c>
      <c r="N26" s="11">
        <f t="shared" si="27"/>
        <v>515</v>
      </c>
      <c r="O26" s="12">
        <f t="shared" si="22"/>
        <v>22.747349823321557</v>
      </c>
    </row>
    <row r="27" spans="2:15" ht="17.25" customHeight="1" x14ac:dyDescent="0.15">
      <c r="C27" s="9" t="s">
        <v>11</v>
      </c>
      <c r="D27" s="11">
        <f t="shared" ref="D27" si="28">SUM(D5,D16)</f>
        <v>5</v>
      </c>
      <c r="E27" s="12">
        <f t="shared" si="13"/>
        <v>0.1697792869269949</v>
      </c>
      <c r="F27" s="11">
        <f t="shared" ref="F27" si="29">SUM(F5,F16)</f>
        <v>4</v>
      </c>
      <c r="G27" s="12">
        <f t="shared" si="15"/>
        <v>0.14652014652014653</v>
      </c>
      <c r="H27" s="11">
        <f t="shared" ref="H27" si="30">SUM(H5,H16)</f>
        <v>4</v>
      </c>
      <c r="I27" s="12">
        <f t="shared" si="17"/>
        <v>0.15094339622641509</v>
      </c>
      <c r="J27" s="11">
        <f t="shared" ref="J27" si="31">SUM(J5,J16)</f>
        <v>2</v>
      </c>
      <c r="K27" s="12">
        <f t="shared" si="19"/>
        <v>8.3647009619406104E-2</v>
      </c>
      <c r="L27" s="11">
        <f t="shared" ref="L27:N27" si="32">SUM(L5,L16)</f>
        <v>3</v>
      </c>
      <c r="M27" s="12">
        <f t="shared" si="21"/>
        <v>0.12798634812286688</v>
      </c>
      <c r="N27" s="11">
        <f t="shared" si="32"/>
        <v>2</v>
      </c>
      <c r="O27" s="12">
        <f t="shared" si="22"/>
        <v>8.8339222614840993E-2</v>
      </c>
    </row>
    <row r="28" spans="2:15" ht="17.25" customHeight="1" x14ac:dyDescent="0.15">
      <c r="C28" s="9" t="s">
        <v>17</v>
      </c>
      <c r="D28" s="11">
        <f t="shared" ref="D28" si="33">SUM(D6,D17)</f>
        <v>72</v>
      </c>
      <c r="E28" s="12">
        <f t="shared" si="13"/>
        <v>2.4448217317487266</v>
      </c>
      <c r="F28" s="11">
        <f t="shared" ref="F28" si="34">SUM(F6,F17)</f>
        <v>66</v>
      </c>
      <c r="G28" s="12">
        <f t="shared" si="15"/>
        <v>2.4175824175824179</v>
      </c>
      <c r="H28" s="11">
        <f t="shared" ref="H28" si="35">SUM(H6,H17)</f>
        <v>80</v>
      </c>
      <c r="I28" s="12">
        <f t="shared" si="17"/>
        <v>3.0188679245283021</v>
      </c>
      <c r="J28" s="11">
        <f t="shared" ref="J28" si="36">SUM(J6,J17)</f>
        <v>73</v>
      </c>
      <c r="K28" s="12">
        <f t="shared" si="19"/>
        <v>3.053115851108323</v>
      </c>
      <c r="L28" s="11">
        <f t="shared" ref="L28:N28" si="37">SUM(L6,L17)</f>
        <v>80</v>
      </c>
      <c r="M28" s="12">
        <f t="shared" si="21"/>
        <v>3.4129692832764507</v>
      </c>
      <c r="N28" s="11">
        <f t="shared" si="37"/>
        <v>74</v>
      </c>
      <c r="O28" s="12">
        <f t="shared" si="22"/>
        <v>3.2685512367491167</v>
      </c>
    </row>
    <row r="29" spans="2:15" ht="17.25" customHeight="1" x14ac:dyDescent="0.15">
      <c r="C29" s="9" t="s">
        <v>12</v>
      </c>
      <c r="D29" s="11">
        <f t="shared" ref="D29" si="38">SUM(D7,D18)</f>
        <v>387</v>
      </c>
      <c r="E29" s="12">
        <f t="shared" si="13"/>
        <v>13.140916808149406</v>
      </c>
      <c r="F29" s="11">
        <f t="shared" ref="F29" si="39">SUM(F7,F18)</f>
        <v>366</v>
      </c>
      <c r="G29" s="12">
        <f t="shared" si="15"/>
        <v>13.406593406593407</v>
      </c>
      <c r="H29" s="11">
        <f t="shared" ref="H29" si="40">SUM(H7,H18)</f>
        <v>364</v>
      </c>
      <c r="I29" s="12">
        <f t="shared" si="17"/>
        <v>13.735849056603774</v>
      </c>
      <c r="J29" s="11">
        <f t="shared" ref="J29" si="41">SUM(J7,J18)</f>
        <v>329</v>
      </c>
      <c r="K29" s="12">
        <f t="shared" si="19"/>
        <v>13.759933082392303</v>
      </c>
      <c r="L29" s="11">
        <f t="shared" ref="L29:N29" si="42">SUM(L7,L18)</f>
        <v>318</v>
      </c>
      <c r="M29" s="12">
        <f t="shared" si="21"/>
        <v>13.56655290102389</v>
      </c>
      <c r="N29" s="11">
        <f t="shared" si="42"/>
        <v>311</v>
      </c>
      <c r="O29" s="12">
        <f t="shared" si="22"/>
        <v>13.736749116607774</v>
      </c>
    </row>
    <row r="30" spans="2:15" ht="17.25" customHeight="1" x14ac:dyDescent="0.15">
      <c r="C30" s="9" t="s">
        <v>13</v>
      </c>
      <c r="D30" s="11">
        <f t="shared" ref="D30" si="43">SUM(D8,D19)</f>
        <v>3</v>
      </c>
      <c r="E30" s="12">
        <f t="shared" si="13"/>
        <v>0.10186757215619693</v>
      </c>
      <c r="F30" s="11">
        <f t="shared" ref="F30" si="44">SUM(F8,F19)</f>
        <v>2</v>
      </c>
      <c r="G30" s="12">
        <f t="shared" si="15"/>
        <v>7.3260073260073263E-2</v>
      </c>
      <c r="H30" s="11">
        <f t="shared" ref="H30" si="45">SUM(H8,H19)</f>
        <v>2</v>
      </c>
      <c r="I30" s="12">
        <f t="shared" si="17"/>
        <v>7.5471698113207544E-2</v>
      </c>
      <c r="J30" s="11">
        <f t="shared" ref="J30" si="46">SUM(J8,J19)</f>
        <v>1</v>
      </c>
      <c r="K30" s="12">
        <f t="shared" si="19"/>
        <v>4.1823504809703052E-2</v>
      </c>
      <c r="L30" s="11">
        <f t="shared" ref="L30:N30" si="47">SUM(L8,L19)</f>
        <v>1</v>
      </c>
      <c r="M30" s="12">
        <f t="shared" si="21"/>
        <v>4.2662116040955635E-2</v>
      </c>
      <c r="N30" s="11">
        <f t="shared" si="47"/>
        <v>1</v>
      </c>
      <c r="O30" s="12">
        <f t="shared" si="22"/>
        <v>4.4169611307420496E-2</v>
      </c>
    </row>
    <row r="31" spans="2:15" ht="17.25" customHeight="1" x14ac:dyDescent="0.15">
      <c r="C31" s="9" t="s">
        <v>14</v>
      </c>
      <c r="D31" s="11">
        <f t="shared" ref="D31" si="48">SUM(D9,D20)</f>
        <v>1703</v>
      </c>
      <c r="E31" s="12">
        <f t="shared" si="13"/>
        <v>57.826825127334466</v>
      </c>
      <c r="F31" s="11">
        <f t="shared" ref="F31" si="49">SUM(F9,F20)</f>
        <v>1537</v>
      </c>
      <c r="G31" s="12">
        <f t="shared" si="15"/>
        <v>56.300366300366299</v>
      </c>
      <c r="H31" s="11">
        <f t="shared" ref="H31" si="50">SUM(H9,H20)</f>
        <v>1456</v>
      </c>
      <c r="I31" s="12">
        <f t="shared" si="17"/>
        <v>54.943396226415096</v>
      </c>
      <c r="J31" s="11">
        <f t="shared" ref="J31" si="51">SUM(J9,J20)</f>
        <v>1308</v>
      </c>
      <c r="K31" s="12">
        <f t="shared" si="19"/>
        <v>54.705144291091592</v>
      </c>
      <c r="L31" s="11">
        <f t="shared" ref="L31:N31" si="52">SUM(L9,L20)</f>
        <v>1257</v>
      </c>
      <c r="M31" s="12">
        <f t="shared" si="21"/>
        <v>53.62627986348123</v>
      </c>
      <c r="N31" s="11">
        <f t="shared" si="52"/>
        <v>1179</v>
      </c>
      <c r="O31" s="12">
        <f t="shared" si="22"/>
        <v>52.075971731448767</v>
      </c>
    </row>
    <row r="32" spans="2:15" ht="17.25" customHeight="1" x14ac:dyDescent="0.15">
      <c r="C32" s="9" t="s">
        <v>15</v>
      </c>
      <c r="D32" s="11">
        <f t="shared" ref="D32" si="53">SUM(D10,D21)</f>
        <v>129</v>
      </c>
      <c r="E32" s="12">
        <f t="shared" si="13"/>
        <v>4.3803056027164686</v>
      </c>
      <c r="F32" s="11">
        <f t="shared" ref="F32" si="54">SUM(F10,F21)</f>
        <v>124</v>
      </c>
      <c r="G32" s="12">
        <f t="shared" si="15"/>
        <v>4.542124542124542</v>
      </c>
      <c r="H32" s="11">
        <f t="shared" ref="H32" si="55">SUM(H10,H21)</f>
        <v>120</v>
      </c>
      <c r="I32" s="12">
        <f t="shared" si="17"/>
        <v>4.5283018867924527</v>
      </c>
      <c r="J32" s="11">
        <f t="shared" ref="J32" si="56">SUM(J10,J21)</f>
        <v>113</v>
      </c>
      <c r="K32" s="12">
        <f t="shared" si="19"/>
        <v>4.7260560434964454</v>
      </c>
      <c r="L32" s="11">
        <f t="shared" ref="L32:N32" si="57">SUM(L10,L21)</f>
        <v>106</v>
      </c>
      <c r="M32" s="12">
        <f t="shared" si="21"/>
        <v>4.5221843003412969</v>
      </c>
      <c r="N32" s="11">
        <f t="shared" si="57"/>
        <v>96</v>
      </c>
      <c r="O32" s="12">
        <f t="shared" si="22"/>
        <v>4.2402826855123674</v>
      </c>
    </row>
    <row r="33" spans="2:15" ht="17.25" customHeight="1" x14ac:dyDescent="0.15">
      <c r="C33" s="9" t="s">
        <v>18</v>
      </c>
      <c r="D33" s="11">
        <f t="shared" ref="D33" si="58">SUM(D11,D22)</f>
        <v>83</v>
      </c>
      <c r="E33" s="12">
        <f t="shared" si="13"/>
        <v>2.8183361629881154</v>
      </c>
      <c r="F33" s="11">
        <f t="shared" ref="F33" si="59">SUM(F11,F22)</f>
        <v>88</v>
      </c>
      <c r="G33" s="12">
        <f t="shared" si="15"/>
        <v>3.223443223443224</v>
      </c>
      <c r="H33" s="11">
        <f t="shared" ref="H33" si="60">SUM(H11,H22)</f>
        <v>76</v>
      </c>
      <c r="I33" s="12">
        <f t="shared" si="17"/>
        <v>2.8679245283018866</v>
      </c>
      <c r="J33" s="11">
        <f t="shared" ref="J33" si="61">SUM(J11,J22)</f>
        <v>67</v>
      </c>
      <c r="K33" s="12">
        <f t="shared" si="19"/>
        <v>2.8021748222501044</v>
      </c>
      <c r="L33" s="11">
        <f t="shared" ref="L33:N33" si="62">SUM(L11,L22)</f>
        <v>47</v>
      </c>
      <c r="M33" s="12">
        <f t="shared" si="21"/>
        <v>2.0051194539249146</v>
      </c>
      <c r="N33" s="11">
        <f t="shared" si="62"/>
        <v>51</v>
      </c>
      <c r="O33" s="12">
        <f t="shared" si="22"/>
        <v>2.2526501766784452</v>
      </c>
    </row>
    <row r="34" spans="2:15" ht="17.25" customHeight="1" x14ac:dyDescent="0.15">
      <c r="C34" s="9" t="s">
        <v>6</v>
      </c>
      <c r="D34" s="11">
        <f>SUM(D25:D33)</f>
        <v>2945</v>
      </c>
      <c r="E34" s="12">
        <f>(D34/D$34)*100</f>
        <v>100</v>
      </c>
      <c r="F34" s="11">
        <f>SUM(F25:F33)</f>
        <v>2730</v>
      </c>
      <c r="G34" s="12">
        <f>(F34/F$34)*100</f>
        <v>100</v>
      </c>
      <c r="H34" s="11">
        <f>SUM(H25:H33)</f>
        <v>2650</v>
      </c>
      <c r="I34" s="12">
        <f>(H34/H$34)*100</f>
        <v>100</v>
      </c>
      <c r="J34" s="11">
        <f>SUM(J25:J33)</f>
        <v>2391</v>
      </c>
      <c r="K34" s="12">
        <f>(J34/J$34)*100</f>
        <v>100</v>
      </c>
      <c r="L34" s="11">
        <f>SUM(L25:L33)</f>
        <v>2344</v>
      </c>
      <c r="M34" s="12">
        <f>(L34/L$34)*100</f>
        <v>100</v>
      </c>
      <c r="N34" s="11">
        <f>SUM(N25:N33)</f>
        <v>2264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7" orientation="portrait" r:id="rId1"/>
  <headerFooter>
    <oddHeader>&amp;L&amp;"Arial Narrow,Bold"&amp;16CLASS-Fall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D3A7-F2E9-48F0-B8D9-1B5558DB6AAA}">
  <sheetPr>
    <tabColor theme="4" tint="0.59999389629810485"/>
    <pageSetUpPr fitToPage="1"/>
  </sheetPr>
  <dimension ref="A1:O36"/>
  <sheetViews>
    <sheetView topLeftCell="B8" zoomScale="110" zoomScaleNormal="110" workbookViewId="0">
      <selection activeCell="N23" sqref="N23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9" width="5.5" style="1" customWidth="1"/>
    <col min="10" max="10" width="5.6640625" style="1" customWidth="1"/>
    <col min="11" max="11" width="6.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5.3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4</v>
      </c>
      <c r="B3" s="1" t="s">
        <v>2</v>
      </c>
      <c r="C3" s="8" t="s">
        <v>24</v>
      </c>
      <c r="D3" s="11">
        <v>0</v>
      </c>
      <c r="E3" s="12">
        <f t="shared" ref="E3:E7" si="0">(D3/D$12)*100</f>
        <v>0</v>
      </c>
      <c r="F3" s="11">
        <v>0</v>
      </c>
      <c r="G3" s="12">
        <f t="shared" ref="G3:G7" si="1">(F3/F$12)*100</f>
        <v>0</v>
      </c>
      <c r="H3" s="11">
        <v>1</v>
      </c>
      <c r="I3" s="12">
        <f t="shared" ref="I3:I7" si="2">(H3/H$12)*100</f>
        <v>1.0752688172043012</v>
      </c>
      <c r="J3" s="11">
        <v>1</v>
      </c>
      <c r="K3" s="12">
        <f t="shared" ref="K3:K7" si="3">(J3/J$12)*100</f>
        <v>0.99009900990099009</v>
      </c>
      <c r="L3" s="11">
        <v>1</v>
      </c>
      <c r="M3" s="12">
        <f t="shared" ref="M3:M4" si="4">(L3/L$12)*100</f>
        <v>1.0309278350515463</v>
      </c>
      <c r="N3" s="11">
        <v>2</v>
      </c>
      <c r="O3" s="12">
        <f t="shared" ref="O3:O4" si="5">(N3/N$12)*100</f>
        <v>2.0202020202020203</v>
      </c>
    </row>
    <row r="4" spans="1:15" ht="17.25" customHeight="1" x14ac:dyDescent="0.15">
      <c r="C4" s="9" t="s">
        <v>16</v>
      </c>
      <c r="D4" s="11">
        <v>11</v>
      </c>
      <c r="E4" s="12">
        <f t="shared" si="0"/>
        <v>10.891089108910892</v>
      </c>
      <c r="F4" s="11">
        <v>14</v>
      </c>
      <c r="G4" s="12">
        <f t="shared" si="1"/>
        <v>15.053763440860216</v>
      </c>
      <c r="H4" s="11">
        <v>12</v>
      </c>
      <c r="I4" s="12">
        <f t="shared" si="2"/>
        <v>12.903225806451612</v>
      </c>
      <c r="J4" s="11">
        <v>8</v>
      </c>
      <c r="K4" s="12">
        <f t="shared" si="3"/>
        <v>7.9207920792079207</v>
      </c>
      <c r="L4" s="11">
        <v>10</v>
      </c>
      <c r="M4" s="12">
        <f t="shared" si="4"/>
        <v>10.309278350515463</v>
      </c>
      <c r="N4" s="11">
        <v>9</v>
      </c>
      <c r="O4" s="12">
        <f t="shared" si="5"/>
        <v>9.0909090909090917</v>
      </c>
    </row>
    <row r="5" spans="1:15" ht="17.25" customHeight="1" x14ac:dyDescent="0.15">
      <c r="C5" s="9" t="s">
        <v>11</v>
      </c>
      <c r="D5" s="11">
        <v>1</v>
      </c>
      <c r="E5" s="12">
        <f t="shared" si="0"/>
        <v>0.99009900990099009</v>
      </c>
      <c r="F5" s="11">
        <v>0</v>
      </c>
      <c r="G5" s="12">
        <f t="shared" si="1"/>
        <v>0</v>
      </c>
      <c r="H5" s="11">
        <v>0</v>
      </c>
      <c r="I5" s="12">
        <f t="shared" si="2"/>
        <v>0</v>
      </c>
      <c r="J5" s="11">
        <v>0</v>
      </c>
      <c r="K5" s="12">
        <f t="shared" si="3"/>
        <v>0</v>
      </c>
      <c r="L5" s="1">
        <v>0</v>
      </c>
      <c r="M5" s="12">
        <f>(L6/L$12)*100</f>
        <v>2.0618556701030926</v>
      </c>
      <c r="N5" s="1">
        <v>0</v>
      </c>
      <c r="O5" s="12">
        <f>(N6/N$12)*100</f>
        <v>1.0101010101010102</v>
      </c>
    </row>
    <row r="6" spans="1:15" ht="17.25" customHeight="1" x14ac:dyDescent="0.15">
      <c r="C6" s="9" t="s">
        <v>17</v>
      </c>
      <c r="D6" s="11">
        <v>2</v>
      </c>
      <c r="E6" s="12">
        <f t="shared" si="0"/>
        <v>1.9801980198019802</v>
      </c>
      <c r="F6" s="11">
        <v>1</v>
      </c>
      <c r="G6" s="12">
        <f t="shared" si="1"/>
        <v>1.0752688172043012</v>
      </c>
      <c r="H6" s="11">
        <v>1</v>
      </c>
      <c r="I6" s="12">
        <f t="shared" si="2"/>
        <v>1.0752688172043012</v>
      </c>
      <c r="J6" s="11">
        <v>2</v>
      </c>
      <c r="K6" s="12">
        <f t="shared" si="3"/>
        <v>1.9801980198019802</v>
      </c>
      <c r="L6" s="11">
        <v>2</v>
      </c>
      <c r="M6" s="12">
        <f>(L7/L$12)*100</f>
        <v>6.1855670103092786</v>
      </c>
      <c r="N6" s="11">
        <v>1</v>
      </c>
      <c r="O6" s="12">
        <f>(N7/N$12)*100</f>
        <v>7.0707070707070701</v>
      </c>
    </row>
    <row r="7" spans="1:15" ht="17.25" customHeight="1" x14ac:dyDescent="0.15">
      <c r="C7" s="9" t="s">
        <v>12</v>
      </c>
      <c r="D7" s="11">
        <v>10</v>
      </c>
      <c r="E7" s="12">
        <f t="shared" si="0"/>
        <v>9.9009900990099009</v>
      </c>
      <c r="F7" s="11">
        <v>7</v>
      </c>
      <c r="G7" s="12">
        <f t="shared" si="1"/>
        <v>7.5268817204301079</v>
      </c>
      <c r="H7" s="11">
        <v>7</v>
      </c>
      <c r="I7" s="12">
        <f t="shared" si="2"/>
        <v>7.5268817204301079</v>
      </c>
      <c r="J7" s="11">
        <v>10</v>
      </c>
      <c r="K7" s="12">
        <f t="shared" si="3"/>
        <v>9.9009900990099009</v>
      </c>
      <c r="L7" s="11">
        <v>6</v>
      </c>
      <c r="M7" s="12">
        <f>(L9/L$12)*100</f>
        <v>75.257731958762889</v>
      </c>
      <c r="N7" s="11">
        <v>7</v>
      </c>
      <c r="O7" s="12">
        <f>(N9/N$12)*100</f>
        <v>73.73737373737373</v>
      </c>
    </row>
    <row r="8" spans="1:15" ht="17.25" customHeight="1" x14ac:dyDescent="0.15">
      <c r="C8" s="9" t="s">
        <v>13</v>
      </c>
      <c r="D8" s="11">
        <v>0</v>
      </c>
      <c r="E8" s="12">
        <f>(D8/D$12)*100</f>
        <v>0</v>
      </c>
      <c r="F8" s="11">
        <v>0</v>
      </c>
      <c r="G8" s="12">
        <f>(F8/F$12)*100</f>
        <v>0</v>
      </c>
      <c r="H8" s="11">
        <v>0</v>
      </c>
      <c r="I8" s="12">
        <f>(H8/H$12)*100</f>
        <v>0</v>
      </c>
      <c r="J8" s="11">
        <v>0</v>
      </c>
      <c r="K8" s="12">
        <f>(J8/J$12)*100</f>
        <v>0</v>
      </c>
      <c r="L8" s="1">
        <v>0</v>
      </c>
      <c r="M8" s="12">
        <f>(L10/L$12)*100</f>
        <v>2.0618556701030926</v>
      </c>
      <c r="N8" s="1">
        <v>0</v>
      </c>
      <c r="O8" s="12">
        <f>(N10/N$12)*100</f>
        <v>4.0404040404040407</v>
      </c>
    </row>
    <row r="9" spans="1:15" ht="17.25" customHeight="1" x14ac:dyDescent="0.15">
      <c r="C9" s="9" t="s">
        <v>14</v>
      </c>
      <c r="D9" s="11">
        <v>74</v>
      </c>
      <c r="E9" s="12">
        <f t="shared" ref="E9" si="6">(D9/D$12)*100</f>
        <v>73.267326732673268</v>
      </c>
      <c r="F9" s="11">
        <v>68</v>
      </c>
      <c r="G9" s="12">
        <f t="shared" ref="G9" si="7">(F9/F$12)*100</f>
        <v>73.118279569892479</v>
      </c>
      <c r="H9" s="11">
        <v>69</v>
      </c>
      <c r="I9" s="12">
        <f t="shared" ref="I9" si="8">(H9/H$12)*100</f>
        <v>74.193548387096769</v>
      </c>
      <c r="J9" s="11">
        <v>73</v>
      </c>
      <c r="K9" s="12">
        <f t="shared" ref="K9" si="9">(J9/J$12)*100</f>
        <v>72.277227722772281</v>
      </c>
      <c r="L9" s="11">
        <v>73</v>
      </c>
      <c r="M9" s="12">
        <f>(L11/L$12)*100</f>
        <v>3.0927835051546393</v>
      </c>
      <c r="N9" s="11">
        <v>73</v>
      </c>
      <c r="O9" s="12">
        <f>(N11/N$12)*100</f>
        <v>3.0303030303030303</v>
      </c>
    </row>
    <row r="10" spans="1:15" ht="17.25" customHeight="1" x14ac:dyDescent="0.15">
      <c r="C10" s="9" t="s">
        <v>15</v>
      </c>
      <c r="D10" s="11">
        <v>1</v>
      </c>
      <c r="E10" s="12">
        <f>(D10/D$12)*100</f>
        <v>0.99009900990099009</v>
      </c>
      <c r="F10" s="11">
        <v>1</v>
      </c>
      <c r="G10" s="12">
        <f>(F10/F$12)*100</f>
        <v>1.0752688172043012</v>
      </c>
      <c r="H10" s="11">
        <v>1</v>
      </c>
      <c r="I10" s="12">
        <f>(H10/H$12)*100</f>
        <v>1.0752688172043012</v>
      </c>
      <c r="J10" s="11">
        <v>3</v>
      </c>
      <c r="K10" s="12">
        <f>(J10/J$12)*100</f>
        <v>2.9702970297029703</v>
      </c>
      <c r="L10" s="11">
        <v>2</v>
      </c>
      <c r="M10" s="12">
        <f>(L10/L$12)*100</f>
        <v>2.0618556701030926</v>
      </c>
      <c r="N10" s="11">
        <v>4</v>
      </c>
      <c r="O10" s="12">
        <f>(N10/N$12)*100</f>
        <v>4.0404040404040407</v>
      </c>
    </row>
    <row r="11" spans="1:15" ht="17.25" customHeight="1" x14ac:dyDescent="0.15">
      <c r="C11" s="9" t="s">
        <v>18</v>
      </c>
      <c r="D11" s="11">
        <v>2</v>
      </c>
      <c r="E11" s="12">
        <f t="shared" ref="E11" si="10">(D11/D$12)*100</f>
        <v>1.9801980198019802</v>
      </c>
      <c r="F11" s="11">
        <v>2</v>
      </c>
      <c r="G11" s="12">
        <f t="shared" ref="G11" si="11">(F11/F$12)*100</f>
        <v>2.1505376344086025</v>
      </c>
      <c r="H11" s="11">
        <v>2</v>
      </c>
      <c r="I11" s="12">
        <f t="shared" ref="I11" si="12">(H11/H$12)*100</f>
        <v>2.1505376344086025</v>
      </c>
      <c r="J11" s="11">
        <v>4</v>
      </c>
      <c r="K11" s="12">
        <f t="shared" ref="K11" si="13">(J11/J$12)*100</f>
        <v>3.9603960396039604</v>
      </c>
      <c r="L11" s="11">
        <v>3</v>
      </c>
      <c r="M11" s="12">
        <f t="shared" ref="M11" si="14">(L11/L$12)*100</f>
        <v>3.0927835051546393</v>
      </c>
      <c r="N11" s="11">
        <v>3</v>
      </c>
      <c r="O11" s="12">
        <f t="shared" ref="O11" si="15">(N11/N$12)*100</f>
        <v>3.0303030303030303</v>
      </c>
    </row>
    <row r="12" spans="1:15" ht="17.25" customHeight="1" x14ac:dyDescent="0.15">
      <c r="C12" s="9" t="s">
        <v>6</v>
      </c>
      <c r="D12" s="11">
        <f>SUM(D3:D11)</f>
        <v>101</v>
      </c>
      <c r="E12" s="12">
        <f>(D12/D$12)*100</f>
        <v>100</v>
      </c>
      <c r="F12" s="11">
        <f>SUM(F3:F11)</f>
        <v>93</v>
      </c>
      <c r="G12" s="12">
        <f>(F12/F$12)*100</f>
        <v>100</v>
      </c>
      <c r="H12" s="11">
        <f>SUM(H3:H11)</f>
        <v>93</v>
      </c>
      <c r="I12" s="12">
        <f>(H12/H$12)*100</f>
        <v>100</v>
      </c>
      <c r="J12" s="11">
        <f>SUM(J3:J11)</f>
        <v>101</v>
      </c>
      <c r="K12" s="12">
        <f>(J12/J$12)*100</f>
        <v>100</v>
      </c>
      <c r="L12" s="11">
        <f>SUM(L3:L11)</f>
        <v>97</v>
      </c>
      <c r="M12" s="12">
        <f>(L12/L$12)*100</f>
        <v>100</v>
      </c>
      <c r="N12" s="11">
        <f>SUM(N3:N11)</f>
        <v>99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</v>
      </c>
      <c r="E14" s="15">
        <f t="shared" ref="E14:E23" si="16">(D14/D$23)*100</f>
        <v>0.54054054054054057</v>
      </c>
      <c r="F14" s="14">
        <v>2</v>
      </c>
      <c r="G14" s="15">
        <f t="shared" ref="G14:G23" si="17">(F14/F$23)*100</f>
        <v>0.91743119266055051</v>
      </c>
      <c r="H14" s="14">
        <v>1</v>
      </c>
      <c r="I14" s="15">
        <f t="shared" ref="I14:I23" si="18">(H14/H$23)*100</f>
        <v>0.44052863436123352</v>
      </c>
      <c r="J14" s="14">
        <v>2</v>
      </c>
      <c r="K14" s="15">
        <f t="shared" ref="K14:K23" si="19">(J14/J$23)*100</f>
        <v>1.0050251256281406</v>
      </c>
      <c r="L14" s="14">
        <v>4</v>
      </c>
      <c r="M14" s="15">
        <f t="shared" ref="M14:M23" si="20">(L14/L$23)*100</f>
        <v>2.2346368715083798</v>
      </c>
      <c r="N14" s="14">
        <v>3</v>
      </c>
      <c r="O14" s="15">
        <f t="shared" ref="O14:O22" si="21">(N14/N$23)*100</f>
        <v>1.6949152542372881</v>
      </c>
    </row>
    <row r="15" spans="1:15" ht="17.25" customHeight="1" x14ac:dyDescent="0.15">
      <c r="C15" s="9" t="s">
        <v>16</v>
      </c>
      <c r="D15" s="11">
        <v>25</v>
      </c>
      <c r="E15" s="12">
        <f t="shared" si="16"/>
        <v>13.513513513513514</v>
      </c>
      <c r="F15" s="11">
        <v>43</v>
      </c>
      <c r="G15" s="12">
        <f t="shared" si="17"/>
        <v>19.724770642201836</v>
      </c>
      <c r="H15" s="11">
        <v>49</v>
      </c>
      <c r="I15" s="12">
        <f t="shared" si="18"/>
        <v>21.58590308370044</v>
      </c>
      <c r="J15" s="11">
        <v>42</v>
      </c>
      <c r="K15" s="12">
        <f t="shared" si="19"/>
        <v>21.105527638190953</v>
      </c>
      <c r="L15" s="11">
        <v>37</v>
      </c>
      <c r="M15" s="12">
        <f t="shared" si="20"/>
        <v>20.670391061452513</v>
      </c>
      <c r="N15" s="11">
        <v>49</v>
      </c>
      <c r="O15" s="12">
        <f t="shared" si="21"/>
        <v>27.683615819209038</v>
      </c>
    </row>
    <row r="16" spans="1:15" ht="17.25" customHeight="1" x14ac:dyDescent="0.15">
      <c r="C16" s="9" t="s">
        <v>11</v>
      </c>
      <c r="D16" s="11">
        <v>0</v>
      </c>
      <c r="E16" s="12">
        <f t="shared" si="16"/>
        <v>0</v>
      </c>
      <c r="F16" s="11">
        <v>0</v>
      </c>
      <c r="G16" s="12">
        <f t="shared" si="17"/>
        <v>0</v>
      </c>
      <c r="H16" s="11">
        <v>0</v>
      </c>
      <c r="I16" s="12">
        <f t="shared" si="18"/>
        <v>0</v>
      </c>
      <c r="J16" s="11">
        <v>0</v>
      </c>
      <c r="K16" s="12">
        <f t="shared" si="19"/>
        <v>0</v>
      </c>
      <c r="L16" s="11">
        <v>0</v>
      </c>
      <c r="M16" s="12">
        <f t="shared" si="20"/>
        <v>0</v>
      </c>
      <c r="N16" s="11">
        <v>0</v>
      </c>
      <c r="O16" s="12">
        <f t="shared" si="21"/>
        <v>0</v>
      </c>
    </row>
    <row r="17" spans="2:15" ht="17.25" customHeight="1" x14ac:dyDescent="0.15">
      <c r="C17" s="9" t="s">
        <v>17</v>
      </c>
      <c r="D17" s="11">
        <v>6</v>
      </c>
      <c r="E17" s="12">
        <f t="shared" si="16"/>
        <v>3.2432432432432434</v>
      </c>
      <c r="F17" s="11">
        <v>8</v>
      </c>
      <c r="G17" s="12">
        <f t="shared" si="17"/>
        <v>3.669724770642202</v>
      </c>
      <c r="H17" s="11">
        <v>10</v>
      </c>
      <c r="I17" s="12">
        <f t="shared" si="18"/>
        <v>4.4052863436123353</v>
      </c>
      <c r="J17" s="11">
        <v>10</v>
      </c>
      <c r="K17" s="12">
        <f t="shared" si="19"/>
        <v>5.025125628140704</v>
      </c>
      <c r="L17" s="11">
        <v>6</v>
      </c>
      <c r="M17" s="12">
        <f t="shared" si="20"/>
        <v>3.3519553072625698</v>
      </c>
      <c r="N17" s="11">
        <v>3</v>
      </c>
      <c r="O17" s="12">
        <f t="shared" si="21"/>
        <v>1.6949152542372881</v>
      </c>
    </row>
    <row r="18" spans="2:15" ht="17.25" customHeight="1" x14ac:dyDescent="0.15">
      <c r="C18" s="9" t="s">
        <v>12</v>
      </c>
      <c r="D18" s="11">
        <v>16</v>
      </c>
      <c r="E18" s="12">
        <f t="shared" si="16"/>
        <v>8.6486486486486491</v>
      </c>
      <c r="F18" s="11">
        <v>16</v>
      </c>
      <c r="G18" s="12">
        <f t="shared" si="17"/>
        <v>7.3394495412844041</v>
      </c>
      <c r="H18" s="11">
        <v>13</v>
      </c>
      <c r="I18" s="12">
        <f t="shared" si="18"/>
        <v>5.7268722466960353</v>
      </c>
      <c r="J18" s="11">
        <v>5</v>
      </c>
      <c r="K18" s="12">
        <f t="shared" si="19"/>
        <v>2.512562814070352</v>
      </c>
      <c r="L18" s="11">
        <v>11</v>
      </c>
      <c r="M18" s="12">
        <f t="shared" si="20"/>
        <v>6.1452513966480442</v>
      </c>
      <c r="N18" s="11">
        <v>13</v>
      </c>
      <c r="O18" s="12">
        <f t="shared" si="21"/>
        <v>7.3446327683615822</v>
      </c>
    </row>
    <row r="19" spans="2:15" ht="17.25" customHeight="1" x14ac:dyDescent="0.15">
      <c r="C19" s="9" t="s">
        <v>13</v>
      </c>
      <c r="D19" s="11">
        <v>0</v>
      </c>
      <c r="E19" s="12">
        <f t="shared" si="16"/>
        <v>0</v>
      </c>
      <c r="F19" s="11">
        <v>1</v>
      </c>
      <c r="G19" s="12">
        <f t="shared" si="17"/>
        <v>0.45871559633027525</v>
      </c>
      <c r="H19" s="11">
        <v>0</v>
      </c>
      <c r="I19" s="12">
        <f t="shared" si="18"/>
        <v>0</v>
      </c>
      <c r="J19" s="11">
        <v>0</v>
      </c>
      <c r="K19" s="12">
        <f t="shared" si="19"/>
        <v>0</v>
      </c>
      <c r="L19" s="1">
        <v>1</v>
      </c>
      <c r="M19" s="12">
        <f t="shared" si="20"/>
        <v>0.55865921787709494</v>
      </c>
      <c r="N19" s="1">
        <v>0</v>
      </c>
      <c r="O19" s="12">
        <f t="shared" si="21"/>
        <v>0</v>
      </c>
    </row>
    <row r="20" spans="2:15" ht="17.25" customHeight="1" x14ac:dyDescent="0.15">
      <c r="C20" s="9" t="s">
        <v>14</v>
      </c>
      <c r="D20" s="11">
        <v>130</v>
      </c>
      <c r="E20" s="12">
        <f t="shared" si="16"/>
        <v>70.270270270270274</v>
      </c>
      <c r="F20" s="11">
        <v>138</v>
      </c>
      <c r="G20" s="12">
        <f t="shared" si="17"/>
        <v>63.302752293577981</v>
      </c>
      <c r="H20" s="11">
        <v>145</v>
      </c>
      <c r="I20" s="12">
        <f t="shared" si="18"/>
        <v>63.876651982378853</v>
      </c>
      <c r="J20" s="11">
        <v>134</v>
      </c>
      <c r="K20" s="12">
        <f t="shared" si="19"/>
        <v>67.336683417085425</v>
      </c>
      <c r="L20" s="11">
        <v>115</v>
      </c>
      <c r="M20" s="12">
        <f t="shared" si="20"/>
        <v>64.245810055865931</v>
      </c>
      <c r="N20" s="11">
        <v>106</v>
      </c>
      <c r="O20" s="12">
        <f t="shared" si="21"/>
        <v>59.887005649717516</v>
      </c>
    </row>
    <row r="21" spans="2:15" ht="17.25" customHeight="1" x14ac:dyDescent="0.15">
      <c r="C21" s="9" t="s">
        <v>15</v>
      </c>
      <c r="D21" s="11">
        <v>6</v>
      </c>
      <c r="E21" s="12">
        <f t="shared" si="16"/>
        <v>3.2432432432432434</v>
      </c>
      <c r="F21" s="11">
        <v>7</v>
      </c>
      <c r="G21" s="12">
        <f t="shared" si="17"/>
        <v>3.2110091743119269</v>
      </c>
      <c r="H21" s="11">
        <v>5</v>
      </c>
      <c r="I21" s="12">
        <f t="shared" si="18"/>
        <v>2.2026431718061676</v>
      </c>
      <c r="J21" s="11">
        <v>4</v>
      </c>
      <c r="K21" s="12">
        <f t="shared" si="19"/>
        <v>2.0100502512562812</v>
      </c>
      <c r="L21" s="11">
        <v>5</v>
      </c>
      <c r="M21" s="12">
        <f t="shared" si="20"/>
        <v>2.7932960893854748</v>
      </c>
      <c r="N21" s="11">
        <v>3</v>
      </c>
      <c r="O21" s="12">
        <f t="shared" si="21"/>
        <v>1.6949152542372881</v>
      </c>
    </row>
    <row r="22" spans="2:15" ht="17.25" customHeight="1" x14ac:dyDescent="0.15">
      <c r="C22" s="9" t="s">
        <v>18</v>
      </c>
      <c r="D22" s="11">
        <v>1</v>
      </c>
      <c r="E22" s="12">
        <f t="shared" si="16"/>
        <v>0.54054054054054057</v>
      </c>
      <c r="F22" s="11">
        <v>3</v>
      </c>
      <c r="G22" s="12">
        <f t="shared" si="17"/>
        <v>1.3761467889908259</v>
      </c>
      <c r="H22" s="11">
        <v>4</v>
      </c>
      <c r="I22" s="12">
        <f t="shared" si="18"/>
        <v>1.7621145374449341</v>
      </c>
      <c r="J22" s="11">
        <v>2</v>
      </c>
      <c r="K22" s="12">
        <f t="shared" si="19"/>
        <v>1.0050251256281406</v>
      </c>
      <c r="L22" s="11">
        <v>0</v>
      </c>
      <c r="M22" s="12">
        <f t="shared" si="20"/>
        <v>0</v>
      </c>
      <c r="N22" s="11">
        <v>0</v>
      </c>
      <c r="O22" s="12">
        <f t="shared" si="21"/>
        <v>0</v>
      </c>
    </row>
    <row r="23" spans="2:15" ht="17.25" customHeight="1" x14ac:dyDescent="0.15">
      <c r="C23" s="9" t="s">
        <v>6</v>
      </c>
      <c r="D23" s="11">
        <f>SUM(D14:D22)</f>
        <v>185</v>
      </c>
      <c r="E23" s="12">
        <f t="shared" si="16"/>
        <v>100</v>
      </c>
      <c r="F23" s="11">
        <f>SUM(F14:F22)</f>
        <v>218</v>
      </c>
      <c r="G23" s="12">
        <f t="shared" si="17"/>
        <v>100</v>
      </c>
      <c r="H23" s="11">
        <f>SUM(H14:H22)</f>
        <v>227</v>
      </c>
      <c r="I23" s="12">
        <f t="shared" si="18"/>
        <v>100</v>
      </c>
      <c r="J23" s="11">
        <f>SUM(J14:J22)</f>
        <v>199</v>
      </c>
      <c r="K23" s="12">
        <f t="shared" si="19"/>
        <v>100</v>
      </c>
      <c r="L23" s="11">
        <f>SUM(L14:L22)</f>
        <v>179</v>
      </c>
      <c r="M23" s="12">
        <f t="shared" si="20"/>
        <v>100</v>
      </c>
      <c r="N23" s="11">
        <f>SUM(N14:N22)</f>
        <v>177</v>
      </c>
      <c r="O23" s="12">
        <f t="shared" ref="O23" si="22">(N23/N$23)*100</f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23">SUM(D3,D14)</f>
        <v>1</v>
      </c>
      <c r="E25" s="15">
        <f t="shared" ref="E25:E33" si="24">(D25/D$34)*100</f>
        <v>0.34965034965034963</v>
      </c>
      <c r="F25" s="14">
        <f t="shared" ref="F25" si="25">SUM(F3,F14)</f>
        <v>2</v>
      </c>
      <c r="G25" s="15">
        <f t="shared" ref="G25:G33" si="26">(F25/F$34)*100</f>
        <v>0.64308681672025725</v>
      </c>
      <c r="H25" s="14">
        <f t="shared" ref="H25" si="27">SUM(H3,H14)</f>
        <v>2</v>
      </c>
      <c r="I25" s="15">
        <f t="shared" ref="I25:I33" si="28">(H25/H$34)*100</f>
        <v>0.625</v>
      </c>
      <c r="J25" s="14">
        <f t="shared" ref="J25" si="29">SUM(J3,J14)</f>
        <v>3</v>
      </c>
      <c r="K25" s="15">
        <f t="shared" ref="K25:K33" si="30">(J25/J$34)*100</f>
        <v>1</v>
      </c>
      <c r="L25" s="14">
        <f t="shared" ref="L25:N25" si="31">SUM(L3,L14)</f>
        <v>5</v>
      </c>
      <c r="M25" s="15">
        <f t="shared" ref="M25:M33" si="32">(L25/L$34)*100</f>
        <v>1.8115942028985508</v>
      </c>
      <c r="N25" s="14">
        <f t="shared" si="31"/>
        <v>5</v>
      </c>
      <c r="O25" s="15">
        <f t="shared" ref="O25:O33" si="33">(N25/N$34)*100</f>
        <v>1.8115942028985508</v>
      </c>
    </row>
    <row r="26" spans="2:15" ht="17.25" customHeight="1" x14ac:dyDescent="0.15">
      <c r="C26" s="9" t="s">
        <v>16</v>
      </c>
      <c r="D26" s="11">
        <f t="shared" ref="D26" si="34">SUM(D4,D15)</f>
        <v>36</v>
      </c>
      <c r="E26" s="12">
        <f t="shared" si="24"/>
        <v>12.587412587412588</v>
      </c>
      <c r="F26" s="11">
        <f t="shared" ref="F26" si="35">SUM(F4,F15)</f>
        <v>57</v>
      </c>
      <c r="G26" s="12">
        <f t="shared" si="26"/>
        <v>18.327974276527332</v>
      </c>
      <c r="H26" s="11">
        <f t="shared" ref="H26" si="36">SUM(H4,H15)</f>
        <v>61</v>
      </c>
      <c r="I26" s="12">
        <f t="shared" si="28"/>
        <v>19.0625</v>
      </c>
      <c r="J26" s="11">
        <f t="shared" ref="J26" si="37">SUM(J4,J15)</f>
        <v>50</v>
      </c>
      <c r="K26" s="12">
        <f t="shared" si="30"/>
        <v>16.666666666666664</v>
      </c>
      <c r="L26" s="11">
        <f t="shared" ref="L26:N26" si="38">SUM(L4,L15)</f>
        <v>47</v>
      </c>
      <c r="M26" s="12">
        <f t="shared" si="32"/>
        <v>17.028985507246379</v>
      </c>
      <c r="N26" s="11">
        <f t="shared" si="38"/>
        <v>58</v>
      </c>
      <c r="O26" s="12">
        <f t="shared" si="33"/>
        <v>21.014492753623188</v>
      </c>
    </row>
    <row r="27" spans="2:15" ht="17.25" customHeight="1" x14ac:dyDescent="0.15">
      <c r="C27" s="9" t="s">
        <v>11</v>
      </c>
      <c r="D27" s="11">
        <f t="shared" ref="D27" si="39">SUM(D5,D16)</f>
        <v>1</v>
      </c>
      <c r="E27" s="12">
        <f t="shared" si="24"/>
        <v>0.34965034965034963</v>
      </c>
      <c r="F27" s="11">
        <f t="shared" ref="F27" si="40">SUM(F5,F16)</f>
        <v>0</v>
      </c>
      <c r="G27" s="12">
        <f t="shared" si="26"/>
        <v>0</v>
      </c>
      <c r="H27" s="11">
        <f t="shared" ref="H27" si="41">SUM(H5,H16)</f>
        <v>0</v>
      </c>
      <c r="I27" s="12">
        <f t="shared" si="28"/>
        <v>0</v>
      </c>
      <c r="J27" s="11">
        <f t="shared" ref="J27" si="42">SUM(J5,J16)</f>
        <v>0</v>
      </c>
      <c r="K27" s="12">
        <f t="shared" si="30"/>
        <v>0</v>
      </c>
      <c r="L27" s="11">
        <f t="shared" ref="L27:N27" si="43">SUM(L5,L16)</f>
        <v>0</v>
      </c>
      <c r="M27" s="12">
        <f t="shared" si="32"/>
        <v>0</v>
      </c>
      <c r="N27" s="11">
        <f t="shared" si="43"/>
        <v>0</v>
      </c>
      <c r="O27" s="12">
        <f t="shared" si="33"/>
        <v>0</v>
      </c>
    </row>
    <row r="28" spans="2:15" ht="17.25" customHeight="1" x14ac:dyDescent="0.15">
      <c r="C28" s="9" t="s">
        <v>17</v>
      </c>
      <c r="D28" s="11">
        <f t="shared" ref="D28" si="44">SUM(D6,D17)</f>
        <v>8</v>
      </c>
      <c r="E28" s="12">
        <f t="shared" si="24"/>
        <v>2.7972027972027971</v>
      </c>
      <c r="F28" s="11">
        <f t="shared" ref="F28" si="45">SUM(F6,F17)</f>
        <v>9</v>
      </c>
      <c r="G28" s="12">
        <f t="shared" si="26"/>
        <v>2.8938906752411575</v>
      </c>
      <c r="H28" s="11">
        <f t="shared" ref="H28" si="46">SUM(H6,H17)</f>
        <v>11</v>
      </c>
      <c r="I28" s="12">
        <f t="shared" si="28"/>
        <v>3.4375000000000004</v>
      </c>
      <c r="J28" s="11">
        <f t="shared" ref="J28" si="47">SUM(J6,J17)</f>
        <v>12</v>
      </c>
      <c r="K28" s="12">
        <f t="shared" si="30"/>
        <v>4</v>
      </c>
      <c r="L28" s="11">
        <f t="shared" ref="L28:N28" si="48">SUM(L6,L17)</f>
        <v>8</v>
      </c>
      <c r="M28" s="12">
        <f t="shared" si="32"/>
        <v>2.8985507246376812</v>
      </c>
      <c r="N28" s="11">
        <f t="shared" si="48"/>
        <v>4</v>
      </c>
      <c r="O28" s="12">
        <f t="shared" si="33"/>
        <v>1.4492753623188406</v>
      </c>
    </row>
    <row r="29" spans="2:15" ht="17.25" customHeight="1" x14ac:dyDescent="0.15">
      <c r="C29" s="9" t="s">
        <v>12</v>
      </c>
      <c r="D29" s="11">
        <f t="shared" ref="D29" si="49">SUM(D7,D18)</f>
        <v>26</v>
      </c>
      <c r="E29" s="12">
        <f t="shared" si="24"/>
        <v>9.0909090909090917</v>
      </c>
      <c r="F29" s="11">
        <f t="shared" ref="F29" si="50">SUM(F7,F18)</f>
        <v>23</v>
      </c>
      <c r="G29" s="12">
        <f t="shared" si="26"/>
        <v>7.395498392282958</v>
      </c>
      <c r="H29" s="11">
        <f t="shared" ref="H29" si="51">SUM(H7,H18)</f>
        <v>20</v>
      </c>
      <c r="I29" s="12">
        <f t="shared" si="28"/>
        <v>6.25</v>
      </c>
      <c r="J29" s="11">
        <f t="shared" ref="J29" si="52">SUM(J7,J18)</f>
        <v>15</v>
      </c>
      <c r="K29" s="12">
        <f t="shared" si="30"/>
        <v>5</v>
      </c>
      <c r="L29" s="11">
        <f t="shared" ref="L29:N29" si="53">SUM(L7,L18)</f>
        <v>17</v>
      </c>
      <c r="M29" s="12">
        <f t="shared" si="32"/>
        <v>6.1594202898550732</v>
      </c>
      <c r="N29" s="11">
        <f t="shared" si="53"/>
        <v>20</v>
      </c>
      <c r="O29" s="12">
        <f t="shared" si="33"/>
        <v>7.2463768115942031</v>
      </c>
    </row>
    <row r="30" spans="2:15" ht="17.25" customHeight="1" x14ac:dyDescent="0.15">
      <c r="C30" s="9" t="s">
        <v>13</v>
      </c>
      <c r="D30" s="11">
        <f>SUM(D8,D19)</f>
        <v>0</v>
      </c>
      <c r="E30" s="12">
        <f t="shared" si="24"/>
        <v>0</v>
      </c>
      <c r="F30" s="11">
        <f>SUM(F8,F19)</f>
        <v>1</v>
      </c>
      <c r="G30" s="12">
        <f t="shared" si="26"/>
        <v>0.32154340836012862</v>
      </c>
      <c r="H30" s="11">
        <f>SUM(H8,H19)</f>
        <v>0</v>
      </c>
      <c r="I30" s="12">
        <f t="shared" si="28"/>
        <v>0</v>
      </c>
      <c r="J30" s="11">
        <f>SUM(J8,J19)</f>
        <v>0</v>
      </c>
      <c r="K30" s="12">
        <f t="shared" si="30"/>
        <v>0</v>
      </c>
      <c r="L30" s="11">
        <f>SUM(L8,L19)</f>
        <v>1</v>
      </c>
      <c r="M30" s="12">
        <f t="shared" si="32"/>
        <v>0.36231884057971014</v>
      </c>
      <c r="N30" s="11">
        <f>SUM(N8,N19)</f>
        <v>0</v>
      </c>
      <c r="O30" s="12">
        <f t="shared" si="33"/>
        <v>0</v>
      </c>
    </row>
    <row r="31" spans="2:15" ht="17.25" customHeight="1" x14ac:dyDescent="0.15">
      <c r="C31" s="9" t="s">
        <v>14</v>
      </c>
      <c r="D31" s="11">
        <f t="shared" ref="D31" si="54">SUM(D9,D20)</f>
        <v>204</v>
      </c>
      <c r="E31" s="12">
        <f t="shared" si="24"/>
        <v>71.328671328671334</v>
      </c>
      <c r="F31" s="11">
        <f t="shared" ref="F31" si="55">SUM(F9,F20)</f>
        <v>206</v>
      </c>
      <c r="G31" s="12">
        <f t="shared" si="26"/>
        <v>66.237942122186496</v>
      </c>
      <c r="H31" s="11">
        <f t="shared" ref="H31" si="56">SUM(H9,H20)</f>
        <v>214</v>
      </c>
      <c r="I31" s="12">
        <f t="shared" si="28"/>
        <v>66.875</v>
      </c>
      <c r="J31" s="11">
        <f t="shared" ref="J31" si="57">SUM(J9,J20)</f>
        <v>207</v>
      </c>
      <c r="K31" s="12">
        <f t="shared" si="30"/>
        <v>69</v>
      </c>
      <c r="L31" s="11">
        <f t="shared" ref="L31:N31" si="58">SUM(L9,L20)</f>
        <v>188</v>
      </c>
      <c r="M31" s="12">
        <f t="shared" si="32"/>
        <v>68.115942028985515</v>
      </c>
      <c r="N31" s="11">
        <f t="shared" si="58"/>
        <v>179</v>
      </c>
      <c r="O31" s="12">
        <f t="shared" si="33"/>
        <v>64.85507246376811</v>
      </c>
    </row>
    <row r="32" spans="2:15" ht="17.25" customHeight="1" x14ac:dyDescent="0.15">
      <c r="C32" s="9" t="s">
        <v>15</v>
      </c>
      <c r="D32" s="11">
        <f>SUM(D10,D21)</f>
        <v>7</v>
      </c>
      <c r="E32" s="12">
        <f t="shared" si="24"/>
        <v>2.4475524475524475</v>
      </c>
      <c r="F32" s="11">
        <f>SUM(F10,F21)</f>
        <v>8</v>
      </c>
      <c r="G32" s="12">
        <f t="shared" si="26"/>
        <v>2.572347266881029</v>
      </c>
      <c r="H32" s="11">
        <f>SUM(H10,H21)</f>
        <v>6</v>
      </c>
      <c r="I32" s="12">
        <f t="shared" si="28"/>
        <v>1.875</v>
      </c>
      <c r="J32" s="11">
        <f>SUM(J10,J21)</f>
        <v>7</v>
      </c>
      <c r="K32" s="12">
        <f t="shared" si="30"/>
        <v>2.3333333333333335</v>
      </c>
      <c r="L32" s="11">
        <f>SUM(L10,L21)</f>
        <v>7</v>
      </c>
      <c r="M32" s="12">
        <f t="shared" si="32"/>
        <v>2.5362318840579712</v>
      </c>
      <c r="N32" s="11">
        <f>SUM(N10,N21)</f>
        <v>7</v>
      </c>
      <c r="O32" s="12">
        <f t="shared" si="33"/>
        <v>2.5362318840579712</v>
      </c>
    </row>
    <row r="33" spans="2:15" ht="17.25" customHeight="1" x14ac:dyDescent="0.15">
      <c r="C33" s="9" t="s">
        <v>18</v>
      </c>
      <c r="D33" s="11">
        <f t="shared" ref="D33" si="59">SUM(D11,D22)</f>
        <v>3</v>
      </c>
      <c r="E33" s="12">
        <f t="shared" si="24"/>
        <v>1.048951048951049</v>
      </c>
      <c r="F33" s="11">
        <f t="shared" ref="F33" si="60">SUM(F11,F22)</f>
        <v>5</v>
      </c>
      <c r="G33" s="12">
        <f t="shared" si="26"/>
        <v>1.607717041800643</v>
      </c>
      <c r="H33" s="11">
        <f t="shared" ref="H33" si="61">SUM(H11,H22)</f>
        <v>6</v>
      </c>
      <c r="I33" s="12">
        <f t="shared" si="28"/>
        <v>1.875</v>
      </c>
      <c r="J33" s="11">
        <f t="shared" ref="J33" si="62">SUM(J11,J22)</f>
        <v>6</v>
      </c>
      <c r="K33" s="12">
        <f t="shared" si="30"/>
        <v>2</v>
      </c>
      <c r="L33" s="11">
        <f t="shared" ref="L33:N33" si="63">SUM(L11,L22)</f>
        <v>3</v>
      </c>
      <c r="M33" s="12">
        <f t="shared" si="32"/>
        <v>1.0869565217391304</v>
      </c>
      <c r="N33" s="11">
        <f t="shared" si="63"/>
        <v>3</v>
      </c>
      <c r="O33" s="12">
        <f t="shared" si="33"/>
        <v>1.0869565217391304</v>
      </c>
    </row>
    <row r="34" spans="2:15" ht="17.25" customHeight="1" x14ac:dyDescent="0.15">
      <c r="C34" s="9" t="s">
        <v>6</v>
      </c>
      <c r="D34" s="11">
        <f>SUM(D25:D33)</f>
        <v>286</v>
      </c>
      <c r="E34" s="12">
        <f>(D34/D$34)*100</f>
        <v>100</v>
      </c>
      <c r="F34" s="11">
        <f>SUM(F25:F33)</f>
        <v>311</v>
      </c>
      <c r="G34" s="12">
        <f>(F34/F$34)*100</f>
        <v>100</v>
      </c>
      <c r="H34" s="11">
        <f>SUM(H25:H33)</f>
        <v>320</v>
      </c>
      <c r="I34" s="12">
        <f>(H34/H$34)*100</f>
        <v>100</v>
      </c>
      <c r="J34" s="11">
        <f>SUM(J25:J33)</f>
        <v>300</v>
      </c>
      <c r="K34" s="12">
        <f>(J34/J$34)*100</f>
        <v>100</v>
      </c>
      <c r="L34" s="11">
        <f>SUM(L25:L33)</f>
        <v>276</v>
      </c>
      <c r="M34" s="12">
        <f>(L34/L$34)*100</f>
        <v>100</v>
      </c>
      <c r="N34" s="11">
        <f>SUM(N25:N33)</f>
        <v>276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8" orientation="portrait" r:id="rId1"/>
  <headerFooter>
    <oddHeader>&amp;L&amp;"Arial Narrow,Bold"&amp;16CLASS-Fall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4235-174A-4A70-96E2-0BF39636126D}">
  <sheetPr>
    <tabColor theme="7" tint="0.59999389629810485"/>
    <pageSetUpPr fitToPage="1"/>
  </sheetPr>
  <dimension ref="A1:O36"/>
  <sheetViews>
    <sheetView topLeftCell="B1" zoomScale="120" zoomScaleNormal="120" workbookViewId="0">
      <selection activeCell="N2" sqref="N2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2.3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5" style="1" customWidth="1"/>
    <col min="10" max="10" width="5.6640625" style="1" customWidth="1"/>
    <col min="11" max="11" width="4.8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5</v>
      </c>
      <c r="B3" s="1" t="s">
        <v>2</v>
      </c>
      <c r="C3" s="8" t="s">
        <v>24</v>
      </c>
      <c r="D3" s="11">
        <f>'UG (Business)'!D3+'GR (Business)'!D3</f>
        <v>12</v>
      </c>
      <c r="E3" s="12">
        <f>(D3/D$12)*100</f>
        <v>0.9002250562640659</v>
      </c>
      <c r="F3" s="11">
        <f>'UG (Business)'!F3+'GR (Business)'!F3</f>
        <v>8</v>
      </c>
      <c r="G3" s="12">
        <f>(F3/F$12)*100</f>
        <v>0.64672594987873888</v>
      </c>
      <c r="H3" s="11">
        <f>'UG (Business)'!H3+'GR (Business)'!H3</f>
        <v>7</v>
      </c>
      <c r="I3" s="12">
        <f>(H3/H$12)*100</f>
        <v>0.61511423550087874</v>
      </c>
      <c r="J3" s="11">
        <f>'UG (Business)'!J3+'GR (Business)'!J3</f>
        <v>13</v>
      </c>
      <c r="K3" s="12">
        <f>(J3/J$12)*100</f>
        <v>1.241642788920726</v>
      </c>
      <c r="L3" s="11">
        <f>'UG (Business)'!L3+'GR (Business)'!L3</f>
        <v>19</v>
      </c>
      <c r="M3" s="12">
        <f>(L3/L$12)*100</f>
        <v>1.8756169792694966</v>
      </c>
      <c r="N3" s="11">
        <f>'UG (Business)'!N3+'GR (Business)'!N3</f>
        <v>23</v>
      </c>
      <c r="O3" s="12">
        <f>(N3/N$12)*100</f>
        <v>2.1535580524344571</v>
      </c>
    </row>
    <row r="4" spans="1:15" ht="17.25" customHeight="1" x14ac:dyDescent="0.15">
      <c r="C4" s="9" t="s">
        <v>16</v>
      </c>
      <c r="D4" s="11">
        <f>'UG (Business)'!D4+'GR (Business)'!D4</f>
        <v>160</v>
      </c>
      <c r="E4" s="12">
        <f t="shared" ref="E4:E12" si="0">(D4/D$12)*100</f>
        <v>12.003000750187546</v>
      </c>
      <c r="F4" s="11">
        <f>'UG (Business)'!F4+'GR (Business)'!F4</f>
        <v>158</v>
      </c>
      <c r="G4" s="12">
        <f t="shared" ref="G4:G12" si="1">(F4/F$12)*100</f>
        <v>12.772837510105091</v>
      </c>
      <c r="H4" s="11">
        <f>'UG (Business)'!H4+'GR (Business)'!H4</f>
        <v>160</v>
      </c>
      <c r="I4" s="12">
        <f t="shared" ref="I4:I12" si="2">(H4/H$12)*100</f>
        <v>14.059753954305801</v>
      </c>
      <c r="J4" s="11">
        <f>'UG (Business)'!J4+'GR (Business)'!J4</f>
        <v>132</v>
      </c>
      <c r="K4" s="12">
        <f t="shared" ref="K4:K12" si="3">(J4/J$12)*100</f>
        <v>12.607449856733524</v>
      </c>
      <c r="L4" s="11">
        <f>'UG (Business)'!L4+'GR (Business)'!L4</f>
        <v>136</v>
      </c>
      <c r="M4" s="12">
        <f t="shared" ref="M4:M12" si="4">(L4/L$12)*100</f>
        <v>13.425468904244816</v>
      </c>
      <c r="N4" s="11">
        <f>'UG (Business)'!N4+'GR (Business)'!N4</f>
        <v>161</v>
      </c>
      <c r="O4" s="12">
        <f t="shared" ref="O4:O12" si="5">(N4/N$12)*100</f>
        <v>15.0749063670412</v>
      </c>
    </row>
    <row r="5" spans="1:15" ht="17.25" customHeight="1" x14ac:dyDescent="0.15">
      <c r="C5" s="9" t="s">
        <v>11</v>
      </c>
      <c r="D5" s="11">
        <f>'UG (Business)'!D5+'GR (Business)'!D5</f>
        <v>1</v>
      </c>
      <c r="E5" s="12">
        <f t="shared" si="0"/>
        <v>7.5018754688672168E-2</v>
      </c>
      <c r="F5" s="11">
        <f>'UG (Business)'!F5+'GR (Business)'!F5</f>
        <v>3</v>
      </c>
      <c r="G5" s="12">
        <f t="shared" si="1"/>
        <v>0.24252223120452709</v>
      </c>
      <c r="H5" s="11">
        <f>'UG (Business)'!H5+'GR (Business)'!H5</f>
        <v>3</v>
      </c>
      <c r="I5" s="12">
        <f t="shared" si="2"/>
        <v>0.26362038664323373</v>
      </c>
      <c r="J5" s="11">
        <f>'UG (Business)'!J5+'GR (Business)'!J5</f>
        <v>1</v>
      </c>
      <c r="K5" s="12">
        <f t="shared" si="3"/>
        <v>9.5510983763132759E-2</v>
      </c>
      <c r="L5" s="11">
        <f>'UG (Business)'!L5+'GR (Business)'!L5</f>
        <v>1</v>
      </c>
      <c r="M5" s="12">
        <f t="shared" si="4"/>
        <v>9.8716683119447174E-2</v>
      </c>
      <c r="N5" s="11">
        <f>'UG (Business)'!N5+'GR (Business)'!N5</f>
        <v>2</v>
      </c>
      <c r="O5" s="12">
        <f t="shared" si="5"/>
        <v>0.18726591760299627</v>
      </c>
    </row>
    <row r="6" spans="1:15" ht="17.25" customHeight="1" x14ac:dyDescent="0.15">
      <c r="C6" s="9" t="s">
        <v>17</v>
      </c>
      <c r="D6" s="11">
        <f>'UG (Business)'!D6+'GR (Business)'!D6</f>
        <v>77</v>
      </c>
      <c r="E6" s="12">
        <f t="shared" si="0"/>
        <v>5.7764441110277573</v>
      </c>
      <c r="F6" s="11">
        <f>'UG (Business)'!F6+'GR (Business)'!F6</f>
        <v>70</v>
      </c>
      <c r="G6" s="12">
        <f t="shared" si="1"/>
        <v>5.6588520614389655</v>
      </c>
      <c r="H6" s="11">
        <f>'UG (Business)'!H6+'GR (Business)'!H6</f>
        <v>62</v>
      </c>
      <c r="I6" s="12">
        <f t="shared" si="2"/>
        <v>5.4481546572934976</v>
      </c>
      <c r="J6" s="11">
        <f>'UG (Business)'!J6+'GR (Business)'!J6</f>
        <v>66</v>
      </c>
      <c r="K6" s="12">
        <f t="shared" si="3"/>
        <v>6.303724928366762</v>
      </c>
      <c r="L6" s="11">
        <f>'UG (Business)'!L6+'GR (Business)'!L6</f>
        <v>69</v>
      </c>
      <c r="M6" s="12">
        <f t="shared" si="4"/>
        <v>6.8114511352418559</v>
      </c>
      <c r="N6" s="11">
        <f>'UG (Business)'!N6+'GR (Business)'!N6</f>
        <v>73</v>
      </c>
      <c r="O6" s="12">
        <f t="shared" si="5"/>
        <v>6.8352059925093638</v>
      </c>
    </row>
    <row r="7" spans="1:15" ht="17.25" customHeight="1" x14ac:dyDescent="0.15">
      <c r="C7" s="9" t="s">
        <v>12</v>
      </c>
      <c r="D7" s="11">
        <f>'UG (Business)'!D7+'GR (Business)'!D7</f>
        <v>157</v>
      </c>
      <c r="E7" s="12">
        <f t="shared" si="0"/>
        <v>11.77794448612153</v>
      </c>
      <c r="F7" s="11">
        <f>'UG (Business)'!F7+'GR (Business)'!F7</f>
        <v>148</v>
      </c>
      <c r="G7" s="12">
        <f t="shared" si="1"/>
        <v>11.96443007275667</v>
      </c>
      <c r="H7" s="11">
        <f>'UG (Business)'!H7+'GR (Business)'!H7</f>
        <v>150</v>
      </c>
      <c r="I7" s="12">
        <f t="shared" si="2"/>
        <v>13.181019332161686</v>
      </c>
      <c r="J7" s="11">
        <f>'UG (Business)'!J7+'GR (Business)'!J7</f>
        <v>134</v>
      </c>
      <c r="K7" s="12">
        <f t="shared" si="3"/>
        <v>12.79847182425979</v>
      </c>
      <c r="L7" s="11">
        <f>'UG (Business)'!L7+'GR (Business)'!L7</f>
        <v>143</v>
      </c>
      <c r="M7" s="12">
        <f t="shared" si="4"/>
        <v>14.116485686080949</v>
      </c>
      <c r="N7" s="11">
        <f>'UG (Business)'!N7+'GR (Business)'!N7</f>
        <v>141</v>
      </c>
      <c r="O7" s="12">
        <f t="shared" si="5"/>
        <v>13.202247191011235</v>
      </c>
    </row>
    <row r="8" spans="1:15" ht="17.25" customHeight="1" x14ac:dyDescent="0.15">
      <c r="C8" s="9" t="s">
        <v>13</v>
      </c>
      <c r="D8" s="11">
        <f>'UG (Business)'!D8+'GR (Business)'!D8</f>
        <v>2</v>
      </c>
      <c r="E8" s="12">
        <f t="shared" si="0"/>
        <v>0.15003750937734434</v>
      </c>
      <c r="F8" s="11">
        <f>'UG (Business)'!F8+'GR (Business)'!F8</f>
        <v>1</v>
      </c>
      <c r="G8" s="12">
        <f t="shared" si="1"/>
        <v>8.084074373484236E-2</v>
      </c>
      <c r="H8" s="11">
        <f>'UG (Business)'!H8+'GR (Business)'!H8</f>
        <v>1</v>
      </c>
      <c r="I8" s="12">
        <f t="shared" si="2"/>
        <v>8.7873462214411238E-2</v>
      </c>
      <c r="J8" s="11">
        <f>'UG (Business)'!J8+'GR (Business)'!J8</f>
        <v>2</v>
      </c>
      <c r="K8" s="12">
        <f t="shared" si="3"/>
        <v>0.19102196752626552</v>
      </c>
      <c r="L8" s="11">
        <f>'UG (Business)'!L8+'GR (Business)'!L8</f>
        <v>1</v>
      </c>
      <c r="M8" s="12">
        <f t="shared" si="4"/>
        <v>9.8716683119447174E-2</v>
      </c>
      <c r="N8" s="11">
        <f>'UG (Business)'!N8+'GR (Business)'!N8</f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f>'UG (Business)'!D9+'GR (Business)'!D9</f>
        <v>849</v>
      </c>
      <c r="E9" s="12">
        <f t="shared" si="0"/>
        <v>63.690922730682672</v>
      </c>
      <c r="F9" s="11">
        <f>'UG (Business)'!F9+'GR (Business)'!F9</f>
        <v>772</v>
      </c>
      <c r="G9" s="12">
        <f t="shared" si="1"/>
        <v>62.409054163298308</v>
      </c>
      <c r="H9" s="11">
        <f>'UG (Business)'!H9+'GR (Business)'!H9</f>
        <v>704</v>
      </c>
      <c r="I9" s="12">
        <f t="shared" si="2"/>
        <v>61.862917398945513</v>
      </c>
      <c r="J9" s="11">
        <f>'UG (Business)'!J9+'GR (Business)'!J9</f>
        <v>649</v>
      </c>
      <c r="K9" s="12">
        <f t="shared" si="3"/>
        <v>61.98662846227316</v>
      </c>
      <c r="L9" s="11">
        <f>'UG (Business)'!L9+'GR (Business)'!L9</f>
        <v>602</v>
      </c>
      <c r="M9" s="12">
        <f t="shared" si="4"/>
        <v>59.427443237907205</v>
      </c>
      <c r="N9" s="11">
        <f>'UG (Business)'!N9+'GR (Business)'!N9</f>
        <v>621</v>
      </c>
      <c r="O9" s="12">
        <f t="shared" si="5"/>
        <v>58.146067415730343</v>
      </c>
    </row>
    <row r="10" spans="1:15" ht="17.25" customHeight="1" x14ac:dyDescent="0.15">
      <c r="C10" s="9" t="s">
        <v>15</v>
      </c>
      <c r="D10" s="11">
        <f>'UG (Business)'!D10+'GR (Business)'!D10</f>
        <v>44</v>
      </c>
      <c r="E10" s="12">
        <f t="shared" si="0"/>
        <v>3.3008252063015755</v>
      </c>
      <c r="F10" s="11">
        <f>'UG (Business)'!F10+'GR (Business)'!F10</f>
        <v>40</v>
      </c>
      <c r="G10" s="12">
        <f t="shared" si="1"/>
        <v>3.2336297493936947</v>
      </c>
      <c r="H10" s="11">
        <f>'UG (Business)'!H10+'GR (Business)'!H10</f>
        <v>25</v>
      </c>
      <c r="I10" s="12">
        <f t="shared" si="2"/>
        <v>2.1968365553602811</v>
      </c>
      <c r="J10" s="11">
        <f>'UG (Business)'!J10+'GR (Business)'!J10</f>
        <v>22</v>
      </c>
      <c r="K10" s="12">
        <f t="shared" si="3"/>
        <v>2.1012416427889207</v>
      </c>
      <c r="L10" s="11">
        <f>'UG (Business)'!L10+'GR (Business)'!L10</f>
        <v>26</v>
      </c>
      <c r="M10" s="12">
        <f t="shared" si="4"/>
        <v>2.5666337611056269</v>
      </c>
      <c r="N10" s="11">
        <f>'UG (Business)'!N10+'GR (Business)'!N10</f>
        <v>27</v>
      </c>
      <c r="O10" s="12">
        <f t="shared" si="5"/>
        <v>2.5280898876404492</v>
      </c>
    </row>
    <row r="11" spans="1:15" ht="17.25" customHeight="1" x14ac:dyDescent="0.15">
      <c r="C11" s="9" t="s">
        <v>18</v>
      </c>
      <c r="D11" s="11">
        <f>'UG (Business)'!D11+'GR (Business)'!D11</f>
        <v>31</v>
      </c>
      <c r="E11" s="12">
        <f t="shared" si="0"/>
        <v>2.3255813953488373</v>
      </c>
      <c r="F11" s="11">
        <f>'UG (Business)'!F11+'GR (Business)'!F11</f>
        <v>37</v>
      </c>
      <c r="G11" s="12">
        <f t="shared" si="1"/>
        <v>2.9911075181891675</v>
      </c>
      <c r="H11" s="11">
        <f>'UG (Business)'!H11+'GR (Business)'!H11</f>
        <v>26</v>
      </c>
      <c r="I11" s="12">
        <f t="shared" si="2"/>
        <v>2.2847100175746924</v>
      </c>
      <c r="J11" s="11">
        <f>'UG (Business)'!J11+'GR (Business)'!J11</f>
        <v>28</v>
      </c>
      <c r="K11" s="12">
        <f t="shared" si="3"/>
        <v>2.6743075453677174</v>
      </c>
      <c r="L11" s="11">
        <f>'UG (Business)'!L11+'GR (Business)'!L11</f>
        <v>16</v>
      </c>
      <c r="M11" s="12">
        <f t="shared" si="4"/>
        <v>1.5794669299111548</v>
      </c>
      <c r="N11" s="11">
        <f>'UG (Business)'!N11+'GR (Business)'!N11</f>
        <v>20</v>
      </c>
      <c r="O11" s="12">
        <f t="shared" si="5"/>
        <v>1.8726591760299627</v>
      </c>
    </row>
    <row r="12" spans="1:15" ht="17.25" customHeight="1" x14ac:dyDescent="0.15">
      <c r="C12" s="9" t="s">
        <v>6</v>
      </c>
      <c r="D12" s="11">
        <f>SUM(D3:D11)</f>
        <v>1333</v>
      </c>
      <c r="E12" s="12">
        <f t="shared" si="0"/>
        <v>100</v>
      </c>
      <c r="F12" s="11">
        <f>SUM(F3:F11)</f>
        <v>1237</v>
      </c>
      <c r="G12" s="12">
        <f t="shared" si="1"/>
        <v>100</v>
      </c>
      <c r="H12" s="11">
        <f>SUM(H3:H11)</f>
        <v>1138</v>
      </c>
      <c r="I12" s="12">
        <f t="shared" si="2"/>
        <v>100</v>
      </c>
      <c r="J12" s="11">
        <f>SUM(J3:J11)</f>
        <v>1047</v>
      </c>
      <c r="K12" s="12">
        <f t="shared" si="3"/>
        <v>100</v>
      </c>
      <c r="L12" s="11">
        <f>SUM(L3:L11)</f>
        <v>1013</v>
      </c>
      <c r="M12" s="12">
        <f t="shared" si="4"/>
        <v>100</v>
      </c>
      <c r="N12" s="11">
        <f>SUM(N3:N11)</f>
        <v>1068</v>
      </c>
      <c r="O12" s="12">
        <f t="shared" si="5"/>
        <v>100</v>
      </c>
    </row>
    <row r="13" spans="1:15" ht="17.25" customHeight="1" thickBot="1" x14ac:dyDescent="0.2"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ht="17.25" customHeight="1" thickTop="1" x14ac:dyDescent="0.15">
      <c r="B14" s="7" t="s">
        <v>3</v>
      </c>
      <c r="C14" s="8" t="s">
        <v>24</v>
      </c>
      <c r="D14" s="14">
        <f>'UG (Business)'!D14+'GR (Business)'!D14</f>
        <v>17</v>
      </c>
      <c r="E14" s="15">
        <f t="shared" ref="E14:E23" si="6">(D14/D$23)*100</f>
        <v>1.9450800915331807</v>
      </c>
      <c r="F14" s="14">
        <f>'UG (Business)'!F14+'GR (Business)'!F14</f>
        <v>23</v>
      </c>
      <c r="G14" s="15">
        <f t="shared" ref="G14:G23" si="7">(F14/F$23)*100</f>
        <v>2.9187817258883251</v>
      </c>
      <c r="H14" s="14">
        <f>'UG (Business)'!H14+'GR (Business)'!H14</f>
        <v>24</v>
      </c>
      <c r="I14" s="15">
        <f t="shared" ref="I14:I23" si="8">(H14/H$23)*100</f>
        <v>3.2608695652173911</v>
      </c>
      <c r="J14" s="14">
        <f>'UG (Business)'!J14+'GR (Business)'!J14</f>
        <v>22</v>
      </c>
      <c r="K14" s="15">
        <f t="shared" ref="K14:K23" si="9">(J14/J$23)*100</f>
        <v>3.459119496855346</v>
      </c>
      <c r="L14" s="14">
        <f>'UG (Business)'!L14+'GR (Business)'!L14</f>
        <v>18</v>
      </c>
      <c r="M14" s="15">
        <f t="shared" ref="M14:M23" si="10">(L14/L$23)*100</f>
        <v>3.0201342281879198</v>
      </c>
      <c r="N14" s="14">
        <f>'UG (Business)'!N14+'GR (Business)'!N14</f>
        <v>21</v>
      </c>
      <c r="O14" s="15">
        <f t="shared" ref="O14:O23" si="11">(N14/N$23)*100</f>
        <v>3.4883720930232558</v>
      </c>
    </row>
    <row r="15" spans="1:15" ht="17.25" customHeight="1" x14ac:dyDescent="0.15">
      <c r="C15" s="9" t="s">
        <v>16</v>
      </c>
      <c r="D15" s="11">
        <f>'UG (Business)'!D15+'GR (Business)'!D15</f>
        <v>128</v>
      </c>
      <c r="E15" s="12">
        <f t="shared" si="6"/>
        <v>14.645308924485127</v>
      </c>
      <c r="F15" s="11">
        <f>'UG (Business)'!F15+'GR (Business)'!F15</f>
        <v>121</v>
      </c>
      <c r="G15" s="12">
        <f t="shared" si="7"/>
        <v>15.355329949238577</v>
      </c>
      <c r="H15" s="11">
        <f>'UG (Business)'!H15+'GR (Business)'!H15</f>
        <v>102</v>
      </c>
      <c r="I15" s="12">
        <f t="shared" si="8"/>
        <v>13.858695652173914</v>
      </c>
      <c r="J15" s="11">
        <f>'UG (Business)'!J15+'GR (Business)'!J15</f>
        <v>101</v>
      </c>
      <c r="K15" s="12">
        <f t="shared" si="9"/>
        <v>15.880503144654087</v>
      </c>
      <c r="L15" s="11">
        <f>'UG (Business)'!L15+'GR (Business)'!L15</f>
        <v>107</v>
      </c>
      <c r="M15" s="12">
        <f t="shared" si="10"/>
        <v>17.953020134228186</v>
      </c>
      <c r="N15" s="11">
        <f>'UG (Business)'!N15+'GR (Business)'!N15</f>
        <v>133</v>
      </c>
      <c r="O15" s="12">
        <f t="shared" si="11"/>
        <v>22.093023255813954</v>
      </c>
    </row>
    <row r="16" spans="1:15" ht="17.25" customHeight="1" x14ac:dyDescent="0.15">
      <c r="C16" s="9" t="s">
        <v>11</v>
      </c>
      <c r="D16" s="11">
        <f>'UG (Business)'!D16+'GR (Business)'!D16</f>
        <v>1</v>
      </c>
      <c r="E16" s="12">
        <f t="shared" si="6"/>
        <v>0.11441647597254005</v>
      </c>
      <c r="F16" s="11">
        <f>'UG (Business)'!F16+'GR (Business)'!F16</f>
        <v>0</v>
      </c>
      <c r="G16" s="12">
        <f t="shared" si="7"/>
        <v>0</v>
      </c>
      <c r="H16" s="11">
        <f>'UG (Business)'!H16+'GR (Business)'!H16</f>
        <v>0</v>
      </c>
      <c r="I16" s="12">
        <f t="shared" si="8"/>
        <v>0</v>
      </c>
      <c r="J16" s="11">
        <f>'UG (Business)'!J16+'GR (Business)'!J16</f>
        <v>0</v>
      </c>
      <c r="K16" s="12">
        <f t="shared" si="9"/>
        <v>0</v>
      </c>
      <c r="L16" s="11">
        <f>'UG (Business)'!L16+'GR (Business)'!L16</f>
        <v>0</v>
      </c>
      <c r="M16" s="12">
        <f t="shared" si="10"/>
        <v>0</v>
      </c>
      <c r="N16" s="11">
        <f>'UG (Business)'!N16+'GR (Business)'!N16</f>
        <v>0</v>
      </c>
      <c r="O16" s="12">
        <f t="shared" si="11"/>
        <v>0</v>
      </c>
    </row>
    <row r="17" spans="2:15" ht="17.25" customHeight="1" x14ac:dyDescent="0.15">
      <c r="C17" s="9" t="s">
        <v>17</v>
      </c>
      <c r="D17" s="11">
        <f>'UG (Business)'!D17+'GR (Business)'!D17</f>
        <v>69</v>
      </c>
      <c r="E17" s="12">
        <f t="shared" si="6"/>
        <v>7.8947368421052628</v>
      </c>
      <c r="F17" s="11">
        <f>'UG (Business)'!F17+'GR (Business)'!F17</f>
        <v>61</v>
      </c>
      <c r="G17" s="12">
        <f t="shared" si="7"/>
        <v>7.7411167512690353</v>
      </c>
      <c r="H17" s="11">
        <f>'UG (Business)'!H17+'GR (Business)'!H17</f>
        <v>61</v>
      </c>
      <c r="I17" s="12">
        <f t="shared" si="8"/>
        <v>8.2880434782608692</v>
      </c>
      <c r="J17" s="11">
        <f>'UG (Business)'!J17+'GR (Business)'!J17</f>
        <v>49</v>
      </c>
      <c r="K17" s="12">
        <f t="shared" si="9"/>
        <v>7.7044025157232703</v>
      </c>
      <c r="L17" s="11">
        <f>'UG (Business)'!L17+'GR (Business)'!L17</f>
        <v>48</v>
      </c>
      <c r="M17" s="12">
        <f t="shared" si="10"/>
        <v>8.0536912751677843</v>
      </c>
      <c r="N17" s="11">
        <f>'UG (Business)'!N17+'GR (Business)'!N17</f>
        <v>46</v>
      </c>
      <c r="O17" s="12">
        <f t="shared" si="11"/>
        <v>7.6411960132890364</v>
      </c>
    </row>
    <row r="18" spans="2:15" ht="17.25" customHeight="1" x14ac:dyDescent="0.15">
      <c r="C18" s="9" t="s">
        <v>12</v>
      </c>
      <c r="D18" s="11">
        <f>'UG (Business)'!D18+'GR (Business)'!D18</f>
        <v>120</v>
      </c>
      <c r="E18" s="12">
        <f t="shared" si="6"/>
        <v>13.729977116704806</v>
      </c>
      <c r="F18" s="11">
        <f>'UG (Business)'!F18+'GR (Business)'!F18</f>
        <v>112</v>
      </c>
      <c r="G18" s="12">
        <f t="shared" si="7"/>
        <v>14.213197969543149</v>
      </c>
      <c r="H18" s="11">
        <f>'UG (Business)'!H18+'GR (Business)'!H18</f>
        <v>108</v>
      </c>
      <c r="I18" s="12">
        <f t="shared" si="8"/>
        <v>14.673913043478262</v>
      </c>
      <c r="J18" s="11">
        <f>'UG (Business)'!J18+'GR (Business)'!J18</f>
        <v>94</v>
      </c>
      <c r="K18" s="12">
        <f t="shared" si="9"/>
        <v>14.779874213836477</v>
      </c>
      <c r="L18" s="11">
        <f>'UG (Business)'!L18+'GR (Business)'!L18</f>
        <v>91</v>
      </c>
      <c r="M18" s="12">
        <f t="shared" si="10"/>
        <v>15.268456375838927</v>
      </c>
      <c r="N18" s="11">
        <f>'UG (Business)'!N18+'GR (Business)'!N18</f>
        <v>85</v>
      </c>
      <c r="O18" s="12">
        <f t="shared" si="11"/>
        <v>14.119601328903656</v>
      </c>
    </row>
    <row r="19" spans="2:15" ht="17.25" customHeight="1" x14ac:dyDescent="0.15">
      <c r="C19" s="9" t="s">
        <v>13</v>
      </c>
      <c r="D19" s="11">
        <f>'UG (Business)'!D19+'GR (Business)'!D19</f>
        <v>0</v>
      </c>
      <c r="E19" s="12">
        <f t="shared" si="6"/>
        <v>0</v>
      </c>
      <c r="F19" s="11">
        <f>'UG (Business)'!F19+'GR (Business)'!F19</f>
        <v>0</v>
      </c>
      <c r="G19" s="12">
        <f t="shared" si="7"/>
        <v>0</v>
      </c>
      <c r="H19" s="11">
        <f>'UG (Business)'!H19+'GR (Business)'!H19</f>
        <v>0</v>
      </c>
      <c r="I19" s="12">
        <f t="shared" si="8"/>
        <v>0</v>
      </c>
      <c r="J19" s="11">
        <f>'UG (Business)'!J19+'GR (Business)'!J19</f>
        <v>0</v>
      </c>
      <c r="K19" s="12">
        <f t="shared" si="9"/>
        <v>0</v>
      </c>
      <c r="L19" s="11">
        <f>'UG (Business)'!L19+'GR (Business)'!L19</f>
        <v>0</v>
      </c>
      <c r="M19" s="12">
        <f t="shared" si="10"/>
        <v>0</v>
      </c>
      <c r="N19" s="11">
        <f>'UG (Business)'!N19+'GR (Business)'!N19</f>
        <v>0</v>
      </c>
      <c r="O19" s="12">
        <f t="shared" si="11"/>
        <v>0</v>
      </c>
    </row>
    <row r="20" spans="2:15" ht="17.25" customHeight="1" x14ac:dyDescent="0.15">
      <c r="C20" s="9" t="s">
        <v>14</v>
      </c>
      <c r="D20" s="11">
        <f>'UG (Business)'!D20+'GR (Business)'!D20</f>
        <v>491</v>
      </c>
      <c r="E20" s="12">
        <f t="shared" si="6"/>
        <v>56.178489702517162</v>
      </c>
      <c r="F20" s="11">
        <f>'UG (Business)'!F20+'GR (Business)'!F20</f>
        <v>427</v>
      </c>
      <c r="G20" s="12">
        <f t="shared" si="7"/>
        <v>54.18781725888325</v>
      </c>
      <c r="H20" s="11">
        <f>'UG (Business)'!H20+'GR (Business)'!H20</f>
        <v>399</v>
      </c>
      <c r="I20" s="12">
        <f t="shared" si="8"/>
        <v>54.211956521739133</v>
      </c>
      <c r="J20" s="11">
        <f>'UG (Business)'!J20+'GR (Business)'!J20</f>
        <v>341</v>
      </c>
      <c r="K20" s="12">
        <f t="shared" si="9"/>
        <v>53.616352201257868</v>
      </c>
      <c r="L20" s="11">
        <f>'UG (Business)'!L20+'GR (Business)'!L20</f>
        <v>311</v>
      </c>
      <c r="M20" s="12">
        <f t="shared" si="10"/>
        <v>52.181208053691272</v>
      </c>
      <c r="N20" s="11">
        <f>'UG (Business)'!N20+'GR (Business)'!N20</f>
        <v>293</v>
      </c>
      <c r="O20" s="12">
        <f t="shared" si="11"/>
        <v>48.671096345514954</v>
      </c>
    </row>
    <row r="21" spans="2:15" ht="17.25" customHeight="1" x14ac:dyDescent="0.15">
      <c r="C21" s="9" t="s">
        <v>15</v>
      </c>
      <c r="D21" s="11">
        <f>'UG (Business)'!D21+'GR (Business)'!D21</f>
        <v>17</v>
      </c>
      <c r="E21" s="12">
        <f t="shared" si="6"/>
        <v>1.9450800915331807</v>
      </c>
      <c r="F21" s="11">
        <f>'UG (Business)'!F21+'GR (Business)'!F21</f>
        <v>19</v>
      </c>
      <c r="G21" s="12">
        <f t="shared" si="7"/>
        <v>2.4111675126903553</v>
      </c>
      <c r="H21" s="11">
        <f>'UG (Business)'!H21+'GR (Business)'!H21</f>
        <v>22</v>
      </c>
      <c r="I21" s="12">
        <f t="shared" si="8"/>
        <v>2.9891304347826089</v>
      </c>
      <c r="J21" s="11">
        <f>'UG (Business)'!J21+'GR (Business)'!J21</f>
        <v>16</v>
      </c>
      <c r="K21" s="12">
        <f t="shared" si="9"/>
        <v>2.5157232704402519</v>
      </c>
      <c r="L21" s="11">
        <f>'UG (Business)'!L21+'GR (Business)'!L21</f>
        <v>15</v>
      </c>
      <c r="M21" s="12">
        <f t="shared" si="10"/>
        <v>2.5167785234899327</v>
      </c>
      <c r="N21" s="11">
        <f>'UG (Business)'!N21+'GR (Business)'!N21</f>
        <v>15</v>
      </c>
      <c r="O21" s="12">
        <f t="shared" si="11"/>
        <v>2.4916943521594686</v>
      </c>
    </row>
    <row r="22" spans="2:15" ht="17.25" customHeight="1" x14ac:dyDescent="0.15">
      <c r="C22" s="9" t="s">
        <v>18</v>
      </c>
      <c r="D22" s="11">
        <f>'UG (Business)'!D22+'GR (Business)'!D22</f>
        <v>31</v>
      </c>
      <c r="E22" s="12">
        <f t="shared" si="6"/>
        <v>3.5469107551487413</v>
      </c>
      <c r="F22" s="11">
        <f>'UG (Business)'!F22+'GR (Business)'!F22</f>
        <v>25</v>
      </c>
      <c r="G22" s="12">
        <f t="shared" si="7"/>
        <v>3.1725888324873095</v>
      </c>
      <c r="H22" s="11">
        <f>'UG (Business)'!H22+'GR (Business)'!H22</f>
        <v>20</v>
      </c>
      <c r="I22" s="12">
        <f t="shared" si="8"/>
        <v>2.7173913043478262</v>
      </c>
      <c r="J22" s="11">
        <f>'UG (Business)'!J22+'GR (Business)'!J22</f>
        <v>13</v>
      </c>
      <c r="K22" s="12">
        <f t="shared" si="9"/>
        <v>2.0440251572327042</v>
      </c>
      <c r="L22" s="11">
        <f>'UG (Business)'!L22+'GR (Business)'!L22</f>
        <v>6</v>
      </c>
      <c r="M22" s="12">
        <f t="shared" si="10"/>
        <v>1.006711409395973</v>
      </c>
      <c r="N22" s="11">
        <f>'UG (Business)'!N22+'GR (Business)'!N22</f>
        <v>9</v>
      </c>
      <c r="O22" s="12">
        <f t="shared" si="11"/>
        <v>1.4950166112956811</v>
      </c>
    </row>
    <row r="23" spans="2:15" ht="17.25" customHeight="1" x14ac:dyDescent="0.15">
      <c r="C23" s="9" t="s">
        <v>6</v>
      </c>
      <c r="D23" s="11">
        <f>SUM(D14:D22)</f>
        <v>874</v>
      </c>
      <c r="E23" s="12">
        <f t="shared" si="6"/>
        <v>100</v>
      </c>
      <c r="F23" s="11">
        <f>SUM(F14:F22)</f>
        <v>788</v>
      </c>
      <c r="G23" s="12">
        <f t="shared" si="7"/>
        <v>100</v>
      </c>
      <c r="H23" s="11">
        <f>SUM(H14:H22)</f>
        <v>736</v>
      </c>
      <c r="I23" s="12">
        <f t="shared" si="8"/>
        <v>100</v>
      </c>
      <c r="J23" s="11">
        <f>SUM(J14:J22)</f>
        <v>636</v>
      </c>
      <c r="K23" s="12">
        <f t="shared" si="9"/>
        <v>100</v>
      </c>
      <c r="L23" s="11">
        <f>SUM(L14:L22)</f>
        <v>596</v>
      </c>
      <c r="M23" s="12">
        <f t="shared" si="10"/>
        <v>100</v>
      </c>
      <c r="N23" s="11">
        <f>SUM(N14:N22)</f>
        <v>602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29</v>
      </c>
      <c r="E25" s="15">
        <f t="shared" ref="E25:E33" si="13">(D25/D$34)*100</f>
        <v>1.3140009062075215</v>
      </c>
      <c r="F25" s="14">
        <f t="shared" ref="F25:H33" si="14">SUM(F3,F14)</f>
        <v>31</v>
      </c>
      <c r="G25" s="15">
        <f t="shared" ref="G25:G33" si="15">(F25/F$34)*100</f>
        <v>1.5308641975308643</v>
      </c>
      <c r="H25" s="14">
        <f t="shared" si="14"/>
        <v>31</v>
      </c>
      <c r="I25" s="15">
        <f t="shared" ref="I25:I33" si="16">(H25/H$34)*100</f>
        <v>1.6542155816435433</v>
      </c>
      <c r="J25" s="14">
        <f t="shared" ref="J25:L33" si="17">SUM(J3,J14)</f>
        <v>35</v>
      </c>
      <c r="K25" s="15">
        <f t="shared" ref="K25:K33" si="18">(J25/J$34)*100</f>
        <v>2.0796197266785503</v>
      </c>
      <c r="L25" s="14">
        <f t="shared" si="17"/>
        <v>37</v>
      </c>
      <c r="M25" s="15">
        <f t="shared" ref="M25:M33" si="19">(L25/L$34)*100</f>
        <v>2.2995649471721564</v>
      </c>
      <c r="N25" s="14">
        <f t="shared" ref="N25" si="20">SUM(N3,N14)</f>
        <v>44</v>
      </c>
      <c r="O25" s="15">
        <f t="shared" ref="O25:O33" si="21">(N25/N$34)*100</f>
        <v>2.6347305389221556</v>
      </c>
    </row>
    <row r="26" spans="2:15" ht="17.25" customHeight="1" x14ac:dyDescent="0.15">
      <c r="C26" s="9" t="s">
        <v>16</v>
      </c>
      <c r="D26" s="11">
        <f t="shared" ref="D26" si="22">SUM(D4,D15)</f>
        <v>288</v>
      </c>
      <c r="E26" s="12">
        <f t="shared" si="13"/>
        <v>13.049388309922971</v>
      </c>
      <c r="F26" s="11">
        <f t="shared" si="14"/>
        <v>279</v>
      </c>
      <c r="G26" s="12">
        <f t="shared" si="15"/>
        <v>13.777777777777779</v>
      </c>
      <c r="H26" s="11">
        <f t="shared" si="14"/>
        <v>262</v>
      </c>
      <c r="I26" s="12">
        <f t="shared" si="16"/>
        <v>13.980789754535753</v>
      </c>
      <c r="J26" s="11">
        <f t="shared" si="17"/>
        <v>233</v>
      </c>
      <c r="K26" s="12">
        <f t="shared" si="18"/>
        <v>13.844325609031491</v>
      </c>
      <c r="L26" s="11">
        <f t="shared" si="17"/>
        <v>243</v>
      </c>
      <c r="M26" s="12">
        <f t="shared" si="19"/>
        <v>15.102548166563082</v>
      </c>
      <c r="N26" s="11">
        <f t="shared" ref="N26" si="23">SUM(N4,N15)</f>
        <v>294</v>
      </c>
      <c r="O26" s="12">
        <f t="shared" si="21"/>
        <v>17.604790419161674</v>
      </c>
    </row>
    <row r="27" spans="2:15" ht="17.25" customHeight="1" x14ac:dyDescent="0.15">
      <c r="C27" s="9" t="s">
        <v>11</v>
      </c>
      <c r="D27" s="11">
        <f t="shared" ref="D27" si="24">SUM(D5,D16)</f>
        <v>2</v>
      </c>
      <c r="E27" s="12">
        <f t="shared" si="13"/>
        <v>9.062075215224287E-2</v>
      </c>
      <c r="F27" s="11">
        <f t="shared" si="14"/>
        <v>3</v>
      </c>
      <c r="G27" s="12">
        <f t="shared" si="15"/>
        <v>0.14814814814814814</v>
      </c>
      <c r="H27" s="11">
        <f t="shared" si="14"/>
        <v>3</v>
      </c>
      <c r="I27" s="12">
        <f t="shared" si="16"/>
        <v>0.16008537886872998</v>
      </c>
      <c r="J27" s="11">
        <f t="shared" si="17"/>
        <v>1</v>
      </c>
      <c r="K27" s="12">
        <f t="shared" si="18"/>
        <v>5.9417706476530011E-2</v>
      </c>
      <c r="L27" s="11">
        <f t="shared" si="17"/>
        <v>1</v>
      </c>
      <c r="M27" s="12">
        <f t="shared" si="19"/>
        <v>6.2150403977625848E-2</v>
      </c>
      <c r="N27" s="11">
        <f t="shared" ref="N27" si="25">SUM(N5,N16)</f>
        <v>2</v>
      </c>
      <c r="O27" s="12">
        <f t="shared" si="21"/>
        <v>0.11976047904191617</v>
      </c>
    </row>
    <row r="28" spans="2:15" ht="17.25" customHeight="1" x14ac:dyDescent="0.15">
      <c r="C28" s="9" t="s">
        <v>17</v>
      </c>
      <c r="D28" s="11">
        <f t="shared" ref="D28" si="26">SUM(D6,D17)</f>
        <v>146</v>
      </c>
      <c r="E28" s="12">
        <f t="shared" si="13"/>
        <v>6.6153149071137287</v>
      </c>
      <c r="F28" s="11">
        <f t="shared" si="14"/>
        <v>131</v>
      </c>
      <c r="G28" s="12">
        <f t="shared" si="15"/>
        <v>6.4691358024691361</v>
      </c>
      <c r="H28" s="11">
        <f t="shared" si="14"/>
        <v>123</v>
      </c>
      <c r="I28" s="12">
        <f t="shared" si="16"/>
        <v>6.5635005336179288</v>
      </c>
      <c r="J28" s="11">
        <f t="shared" si="17"/>
        <v>115</v>
      </c>
      <c r="K28" s="12">
        <f t="shared" si="18"/>
        <v>6.833036244800951</v>
      </c>
      <c r="L28" s="11">
        <f t="shared" si="17"/>
        <v>117</v>
      </c>
      <c r="M28" s="12">
        <f t="shared" si="19"/>
        <v>7.2715972653822254</v>
      </c>
      <c r="N28" s="11">
        <f t="shared" ref="N28" si="27">SUM(N6,N17)</f>
        <v>119</v>
      </c>
      <c r="O28" s="12">
        <f t="shared" si="21"/>
        <v>7.1257485029940115</v>
      </c>
    </row>
    <row r="29" spans="2:15" ht="17.25" customHeight="1" x14ac:dyDescent="0.15">
      <c r="C29" s="9" t="s">
        <v>12</v>
      </c>
      <c r="D29" s="11">
        <f t="shared" ref="D29" si="28">SUM(D7,D18)</f>
        <v>277</v>
      </c>
      <c r="E29" s="12">
        <f t="shared" si="13"/>
        <v>12.550974173085635</v>
      </c>
      <c r="F29" s="11">
        <f t="shared" si="14"/>
        <v>260</v>
      </c>
      <c r="G29" s="12">
        <f t="shared" si="15"/>
        <v>12.839506172839506</v>
      </c>
      <c r="H29" s="11">
        <f t="shared" si="14"/>
        <v>258</v>
      </c>
      <c r="I29" s="12">
        <f t="shared" si="16"/>
        <v>13.767342582710778</v>
      </c>
      <c r="J29" s="11">
        <f t="shared" si="17"/>
        <v>228</v>
      </c>
      <c r="K29" s="12">
        <f t="shared" si="18"/>
        <v>13.547237076648841</v>
      </c>
      <c r="L29" s="11">
        <f t="shared" si="17"/>
        <v>234</v>
      </c>
      <c r="M29" s="12">
        <f t="shared" si="19"/>
        <v>14.543194530764451</v>
      </c>
      <c r="N29" s="11">
        <f t="shared" ref="N29" si="29">SUM(N7,N18)</f>
        <v>226</v>
      </c>
      <c r="O29" s="12">
        <f t="shared" si="21"/>
        <v>13.532934131736527</v>
      </c>
    </row>
    <row r="30" spans="2:15" ht="17.25" customHeight="1" x14ac:dyDescent="0.15">
      <c r="C30" s="9" t="s">
        <v>13</v>
      </c>
      <c r="D30" s="11">
        <f t="shared" ref="D30" si="30">SUM(D8,D19)</f>
        <v>2</v>
      </c>
      <c r="E30" s="12">
        <f t="shared" si="13"/>
        <v>9.062075215224287E-2</v>
      </c>
      <c r="F30" s="11">
        <f t="shared" si="14"/>
        <v>1</v>
      </c>
      <c r="G30" s="12">
        <f t="shared" si="15"/>
        <v>4.938271604938272E-2</v>
      </c>
      <c r="H30" s="11">
        <f t="shared" si="14"/>
        <v>1</v>
      </c>
      <c r="I30" s="12">
        <f t="shared" si="16"/>
        <v>5.3361792956243333E-2</v>
      </c>
      <c r="J30" s="11">
        <f t="shared" si="17"/>
        <v>2</v>
      </c>
      <c r="K30" s="12">
        <f t="shared" si="18"/>
        <v>0.11883541295306002</v>
      </c>
      <c r="L30" s="11">
        <f t="shared" si="17"/>
        <v>1</v>
      </c>
      <c r="M30" s="12">
        <f t="shared" si="19"/>
        <v>6.2150403977625848E-2</v>
      </c>
      <c r="N30" s="11">
        <f t="shared" ref="N30" si="31">SUM(N8,N19)</f>
        <v>0</v>
      </c>
      <c r="O30" s="12">
        <f t="shared" si="21"/>
        <v>0</v>
      </c>
    </row>
    <row r="31" spans="2:15" ht="17.25" customHeight="1" x14ac:dyDescent="0.15">
      <c r="C31" s="9" t="s">
        <v>14</v>
      </c>
      <c r="D31" s="11">
        <f t="shared" ref="D31" si="32">SUM(D9,D20)</f>
        <v>1340</v>
      </c>
      <c r="E31" s="12">
        <f t="shared" si="13"/>
        <v>60.715903942002711</v>
      </c>
      <c r="F31" s="11">
        <f t="shared" si="14"/>
        <v>1199</v>
      </c>
      <c r="G31" s="12">
        <f t="shared" si="15"/>
        <v>59.209876543209873</v>
      </c>
      <c r="H31" s="11">
        <f t="shared" si="14"/>
        <v>1103</v>
      </c>
      <c r="I31" s="12">
        <f t="shared" si="16"/>
        <v>58.858057630736397</v>
      </c>
      <c r="J31" s="11">
        <f t="shared" si="17"/>
        <v>990</v>
      </c>
      <c r="K31" s="12">
        <f t="shared" si="18"/>
        <v>58.82352941176471</v>
      </c>
      <c r="L31" s="11">
        <f t="shared" si="17"/>
        <v>913</v>
      </c>
      <c r="M31" s="12">
        <f t="shared" si="19"/>
        <v>56.74331883157241</v>
      </c>
      <c r="N31" s="11">
        <f t="shared" ref="N31" si="33">SUM(N9,N20)</f>
        <v>914</v>
      </c>
      <c r="O31" s="12">
        <f t="shared" si="21"/>
        <v>54.730538922155688</v>
      </c>
    </row>
    <row r="32" spans="2:15" ht="17.25" customHeight="1" x14ac:dyDescent="0.15">
      <c r="C32" s="9" t="s">
        <v>15</v>
      </c>
      <c r="D32" s="11">
        <f t="shared" ref="D32" si="34">SUM(D10,D21)</f>
        <v>61</v>
      </c>
      <c r="E32" s="12">
        <f t="shared" si="13"/>
        <v>2.7639329406434077</v>
      </c>
      <c r="F32" s="11">
        <f t="shared" si="14"/>
        <v>59</v>
      </c>
      <c r="G32" s="12">
        <f t="shared" si="15"/>
        <v>2.9135802469135803</v>
      </c>
      <c r="H32" s="11">
        <f t="shared" si="14"/>
        <v>47</v>
      </c>
      <c r="I32" s="12">
        <f t="shared" si="16"/>
        <v>2.5080042689434365</v>
      </c>
      <c r="J32" s="11">
        <f t="shared" si="17"/>
        <v>38</v>
      </c>
      <c r="K32" s="12">
        <f t="shared" si="18"/>
        <v>2.2578728461081403</v>
      </c>
      <c r="L32" s="11">
        <f t="shared" si="17"/>
        <v>41</v>
      </c>
      <c r="M32" s="12">
        <f t="shared" si="19"/>
        <v>2.5481665630826598</v>
      </c>
      <c r="N32" s="11">
        <f t="shared" ref="N32" si="35">SUM(N10,N21)</f>
        <v>42</v>
      </c>
      <c r="O32" s="12">
        <f t="shared" si="21"/>
        <v>2.5149700598802394</v>
      </c>
    </row>
    <row r="33" spans="2:15" ht="17.25" customHeight="1" x14ac:dyDescent="0.15">
      <c r="C33" s="9" t="s">
        <v>18</v>
      </c>
      <c r="D33" s="11">
        <f t="shared" ref="D33" si="36">SUM(D11,D22)</f>
        <v>62</v>
      </c>
      <c r="E33" s="12">
        <f t="shared" si="13"/>
        <v>2.8092433167195288</v>
      </c>
      <c r="F33" s="11">
        <f t="shared" si="14"/>
        <v>62</v>
      </c>
      <c r="G33" s="12">
        <f t="shared" si="15"/>
        <v>3.0617283950617287</v>
      </c>
      <c r="H33" s="11">
        <f t="shared" si="14"/>
        <v>46</v>
      </c>
      <c r="I33" s="12">
        <f t="shared" si="16"/>
        <v>2.454642475987193</v>
      </c>
      <c r="J33" s="11">
        <f t="shared" si="17"/>
        <v>41</v>
      </c>
      <c r="K33" s="12">
        <f t="shared" si="18"/>
        <v>2.4361259655377299</v>
      </c>
      <c r="L33" s="11">
        <f t="shared" si="17"/>
        <v>22</v>
      </c>
      <c r="M33" s="12">
        <f t="shared" si="19"/>
        <v>1.3673088875077688</v>
      </c>
      <c r="N33" s="11">
        <f t="shared" ref="N33" si="37">SUM(N11,N22)</f>
        <v>29</v>
      </c>
      <c r="O33" s="12">
        <f t="shared" si="21"/>
        <v>1.7365269461077846</v>
      </c>
    </row>
    <row r="34" spans="2:15" ht="17.25" customHeight="1" x14ac:dyDescent="0.15">
      <c r="C34" s="9" t="s">
        <v>6</v>
      </c>
      <c r="D34" s="11">
        <f>SUM(D25:D33)</f>
        <v>2207</v>
      </c>
      <c r="E34" s="12">
        <f>(D34/D$34)*100</f>
        <v>100</v>
      </c>
      <c r="F34" s="11">
        <f>SUM(F25:F33)</f>
        <v>2025</v>
      </c>
      <c r="G34" s="12">
        <f>(F34/F$34)*100</f>
        <v>100</v>
      </c>
      <c r="H34" s="11">
        <f>SUM(H25:H33)</f>
        <v>1874</v>
      </c>
      <c r="I34" s="12">
        <f>(H34/H$34)*100</f>
        <v>100</v>
      </c>
      <c r="J34" s="11">
        <f>SUM(J25:J33)</f>
        <v>1683</v>
      </c>
      <c r="K34" s="12">
        <f>(J34/J$34)*100</f>
        <v>100</v>
      </c>
      <c r="L34" s="11">
        <f>SUM(L25:L33)</f>
        <v>1609</v>
      </c>
      <c r="M34" s="12">
        <f>(L34/L$34)*100</f>
        <v>100</v>
      </c>
      <c r="N34" s="11">
        <f>SUM(N25:N33)</f>
        <v>1670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80" orientation="portrait" r:id="rId1"/>
  <headerFooter>
    <oddHeader>&amp;L&amp;"Arial Narrow,Bold"&amp;16Business-Fall Headcount Enrollment by Gender and Race/Ethnicity &amp;"Arial Narrow,Regular"&amp;12(Undergraduate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37C8-0F85-4635-94DD-342874FCAF15}">
  <sheetPr>
    <tabColor theme="7" tint="0.59999389629810485"/>
    <pageSetUpPr fitToPage="1"/>
  </sheetPr>
  <dimension ref="A1:O36"/>
  <sheetViews>
    <sheetView topLeftCell="B1" zoomScale="110" zoomScaleNormal="110" workbookViewId="0">
      <selection activeCell="P1" sqref="P1:V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8" width="5.6640625" style="1" customWidth="1"/>
    <col min="9" max="9" width="6.5" style="1" customWidth="1"/>
    <col min="10" max="10" width="5.6640625" style="1" customWidth="1"/>
    <col min="11" max="11" width="6.3320312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1</v>
      </c>
      <c r="B3" s="1" t="s">
        <v>2</v>
      </c>
      <c r="C3" s="8" t="s">
        <v>24</v>
      </c>
      <c r="D3" s="11">
        <v>11</v>
      </c>
      <c r="E3" s="12">
        <f t="shared" ref="E3:E11" si="0">(D3/D$12)*100</f>
        <v>0.93936806148590934</v>
      </c>
      <c r="F3" s="11">
        <v>7</v>
      </c>
      <c r="G3" s="12">
        <f t="shared" ref="G3:G11" si="1">(F3/F$12)*100</f>
        <v>0.64456721915285453</v>
      </c>
      <c r="H3" s="11">
        <v>6</v>
      </c>
      <c r="I3" s="12">
        <f t="shared" ref="I3:I11" si="2">(H3/H$12)*100</f>
        <v>0.60422960725075525</v>
      </c>
      <c r="J3" s="11">
        <v>11</v>
      </c>
      <c r="K3" s="12">
        <f t="shared" ref="K3:K11" si="3">(J3/J$12)*100</f>
        <v>1.2048192771084338</v>
      </c>
      <c r="L3" s="11">
        <v>18</v>
      </c>
      <c r="M3" s="12">
        <f t="shared" ref="M3:M11" si="4">(L3/L$12)*100</f>
        <v>1.9911504424778761</v>
      </c>
      <c r="N3" s="11">
        <v>21</v>
      </c>
      <c r="O3" s="12">
        <f t="shared" ref="O3:O11" si="5">(N3/N$12)*100</f>
        <v>2.2035676810073452</v>
      </c>
    </row>
    <row r="4" spans="1:15" ht="17.25" customHeight="1" x14ac:dyDescent="0.15">
      <c r="C4" s="9" t="s">
        <v>16</v>
      </c>
      <c r="D4" s="11">
        <v>144</v>
      </c>
      <c r="E4" s="12">
        <f t="shared" si="0"/>
        <v>12.297181895815543</v>
      </c>
      <c r="F4" s="11">
        <v>141</v>
      </c>
      <c r="G4" s="12">
        <f t="shared" si="1"/>
        <v>12.983425414364641</v>
      </c>
      <c r="H4" s="11">
        <v>141</v>
      </c>
      <c r="I4" s="12">
        <f t="shared" si="2"/>
        <v>14.19939577039275</v>
      </c>
      <c r="J4" s="11">
        <v>125</v>
      </c>
      <c r="K4" s="12">
        <f t="shared" si="3"/>
        <v>13.691128148959475</v>
      </c>
      <c r="L4" s="11">
        <v>126</v>
      </c>
      <c r="M4" s="12">
        <f t="shared" si="4"/>
        <v>13.938053097345133</v>
      </c>
      <c r="N4" s="11">
        <v>146</v>
      </c>
      <c r="O4" s="12">
        <f t="shared" si="5"/>
        <v>15.320041972717732</v>
      </c>
    </row>
    <row r="5" spans="1:15" ht="17.25" customHeight="1" x14ac:dyDescent="0.15">
      <c r="C5" s="9" t="s">
        <v>11</v>
      </c>
      <c r="D5" s="11">
        <v>1</v>
      </c>
      <c r="E5" s="12">
        <f t="shared" si="0"/>
        <v>8.5397096498719044E-2</v>
      </c>
      <c r="F5" s="11">
        <v>2</v>
      </c>
      <c r="G5" s="12">
        <f t="shared" si="1"/>
        <v>0.18416206261510129</v>
      </c>
      <c r="H5" s="11">
        <v>2</v>
      </c>
      <c r="I5" s="12">
        <f t="shared" si="2"/>
        <v>0.2014098690835851</v>
      </c>
      <c r="J5" s="11">
        <v>0</v>
      </c>
      <c r="K5" s="12">
        <f t="shared" si="3"/>
        <v>0</v>
      </c>
      <c r="L5" s="11">
        <v>1</v>
      </c>
      <c r="M5" s="12">
        <f t="shared" si="4"/>
        <v>0.11061946902654868</v>
      </c>
      <c r="N5" s="11">
        <v>2</v>
      </c>
      <c r="O5" s="12">
        <f t="shared" si="5"/>
        <v>0.20986358866736621</v>
      </c>
    </row>
    <row r="6" spans="1:15" ht="17.25" customHeight="1" x14ac:dyDescent="0.15">
      <c r="C6" s="9" t="s">
        <v>17</v>
      </c>
      <c r="D6" s="11">
        <v>68</v>
      </c>
      <c r="E6" s="12">
        <f t="shared" si="0"/>
        <v>5.8070025619128947</v>
      </c>
      <c r="F6" s="11">
        <v>62</v>
      </c>
      <c r="G6" s="12">
        <f t="shared" si="1"/>
        <v>5.70902394106814</v>
      </c>
      <c r="H6" s="11">
        <v>53</v>
      </c>
      <c r="I6" s="12">
        <f t="shared" si="2"/>
        <v>5.3373615307150049</v>
      </c>
      <c r="J6" s="11">
        <v>54</v>
      </c>
      <c r="K6" s="12">
        <f t="shared" si="3"/>
        <v>5.9145673603504934</v>
      </c>
      <c r="L6" s="11">
        <v>58</v>
      </c>
      <c r="M6" s="12">
        <f t="shared" si="4"/>
        <v>6.4159292035398234</v>
      </c>
      <c r="N6" s="11">
        <v>59</v>
      </c>
      <c r="O6" s="12">
        <f t="shared" si="5"/>
        <v>6.1909758656873031</v>
      </c>
    </row>
    <row r="7" spans="1:15" ht="17.25" customHeight="1" x14ac:dyDescent="0.15">
      <c r="C7" s="9" t="s">
        <v>12</v>
      </c>
      <c r="D7" s="11">
        <v>139</v>
      </c>
      <c r="E7" s="12">
        <f t="shared" si="0"/>
        <v>11.870196413321947</v>
      </c>
      <c r="F7" s="11">
        <v>134</v>
      </c>
      <c r="G7" s="12">
        <f t="shared" si="1"/>
        <v>12.338858195211786</v>
      </c>
      <c r="H7" s="11">
        <v>134</v>
      </c>
      <c r="I7" s="12">
        <f t="shared" si="2"/>
        <v>13.494461228600201</v>
      </c>
      <c r="J7" s="11">
        <v>117</v>
      </c>
      <c r="K7" s="12">
        <f t="shared" si="3"/>
        <v>12.814895947426066</v>
      </c>
      <c r="L7" s="11">
        <v>125</v>
      </c>
      <c r="M7" s="12">
        <f t="shared" si="4"/>
        <v>13.827433628318584</v>
      </c>
      <c r="N7" s="11">
        <v>125</v>
      </c>
      <c r="O7" s="12">
        <f t="shared" si="5"/>
        <v>13.116474291710389</v>
      </c>
    </row>
    <row r="8" spans="1:15" ht="17.25" customHeight="1" x14ac:dyDescent="0.15">
      <c r="C8" s="9" t="s">
        <v>13</v>
      </c>
      <c r="D8" s="11">
        <v>2</v>
      </c>
      <c r="E8" s="12">
        <f t="shared" si="0"/>
        <v>0.17079419299743809</v>
      </c>
      <c r="F8" s="11">
        <v>1</v>
      </c>
      <c r="G8" s="12">
        <f t="shared" si="1"/>
        <v>9.2081031307550645E-2</v>
      </c>
      <c r="H8" s="11">
        <v>1</v>
      </c>
      <c r="I8" s="12">
        <f t="shared" si="2"/>
        <v>0.10070493454179255</v>
      </c>
      <c r="J8" s="11">
        <v>2</v>
      </c>
      <c r="K8" s="12">
        <f t="shared" si="3"/>
        <v>0.21905805038335158</v>
      </c>
      <c r="L8" s="11">
        <v>1</v>
      </c>
      <c r="M8" s="12">
        <f t="shared" si="4"/>
        <v>0.11061946902654868</v>
      </c>
      <c r="N8" s="11">
        <v>0</v>
      </c>
      <c r="O8" s="12">
        <f t="shared" si="5"/>
        <v>0</v>
      </c>
    </row>
    <row r="9" spans="1:15" ht="17.25" customHeight="1" x14ac:dyDescent="0.15">
      <c r="C9" s="9" t="s">
        <v>14</v>
      </c>
      <c r="D9" s="11">
        <v>735</v>
      </c>
      <c r="E9" s="12">
        <f t="shared" si="0"/>
        <v>62.766865926558502</v>
      </c>
      <c r="F9" s="11">
        <v>667</v>
      </c>
      <c r="G9" s="12">
        <f t="shared" si="1"/>
        <v>61.418047882136285</v>
      </c>
      <c r="H9" s="11">
        <v>608</v>
      </c>
      <c r="I9" s="12">
        <f t="shared" si="2"/>
        <v>61.228600201409868</v>
      </c>
      <c r="J9" s="11">
        <v>556</v>
      </c>
      <c r="K9" s="12">
        <f t="shared" si="3"/>
        <v>60.898138006571742</v>
      </c>
      <c r="L9" s="11">
        <v>537</v>
      </c>
      <c r="M9" s="12">
        <f t="shared" si="4"/>
        <v>59.402654867256629</v>
      </c>
      <c r="N9" s="11">
        <v>558</v>
      </c>
      <c r="O9" s="12">
        <f t="shared" si="5"/>
        <v>58.55194123819517</v>
      </c>
    </row>
    <row r="10" spans="1:15" ht="17.25" customHeight="1" x14ac:dyDescent="0.15">
      <c r="C10" s="9" t="s">
        <v>15</v>
      </c>
      <c r="D10" s="11">
        <v>40</v>
      </c>
      <c r="E10" s="12">
        <f t="shared" si="0"/>
        <v>3.4158838599487615</v>
      </c>
      <c r="F10" s="11">
        <v>36</v>
      </c>
      <c r="G10" s="12">
        <f t="shared" si="1"/>
        <v>3.3149171270718232</v>
      </c>
      <c r="H10" s="11">
        <v>22</v>
      </c>
      <c r="I10" s="12">
        <f t="shared" si="2"/>
        <v>2.2155085599194364</v>
      </c>
      <c r="J10" s="11">
        <v>21</v>
      </c>
      <c r="K10" s="12">
        <f t="shared" si="3"/>
        <v>2.3001095290251916</v>
      </c>
      <c r="L10" s="11">
        <v>23</v>
      </c>
      <c r="M10" s="12">
        <f t="shared" si="4"/>
        <v>2.5442477876106198</v>
      </c>
      <c r="N10" s="11">
        <v>22</v>
      </c>
      <c r="O10" s="12">
        <f t="shared" si="5"/>
        <v>2.3084994753410282</v>
      </c>
    </row>
    <row r="11" spans="1:15" ht="17.25" customHeight="1" x14ac:dyDescent="0.15">
      <c r="C11" s="9" t="s">
        <v>18</v>
      </c>
      <c r="D11" s="11">
        <v>31</v>
      </c>
      <c r="E11" s="12">
        <f t="shared" si="0"/>
        <v>2.6473099914602902</v>
      </c>
      <c r="F11" s="11">
        <v>36</v>
      </c>
      <c r="G11" s="12">
        <f t="shared" si="1"/>
        <v>3.3149171270718232</v>
      </c>
      <c r="H11" s="11">
        <v>26</v>
      </c>
      <c r="I11" s="12">
        <f t="shared" si="2"/>
        <v>2.6183282980866065</v>
      </c>
      <c r="J11" s="11">
        <v>27</v>
      </c>
      <c r="K11" s="12">
        <f t="shared" si="3"/>
        <v>2.9572836801752467</v>
      </c>
      <c r="L11" s="11">
        <v>15</v>
      </c>
      <c r="M11" s="12">
        <f t="shared" si="4"/>
        <v>1.6592920353982303</v>
      </c>
      <c r="N11" s="11">
        <v>20</v>
      </c>
      <c r="O11" s="12">
        <f t="shared" si="5"/>
        <v>2.0986358866736619</v>
      </c>
    </row>
    <row r="12" spans="1:15" ht="17.25" customHeight="1" x14ac:dyDescent="0.15">
      <c r="C12" s="9" t="s">
        <v>6</v>
      </c>
      <c r="D12" s="11">
        <f>SUM(D3:D11)</f>
        <v>1171</v>
      </c>
      <c r="E12" s="12">
        <f>(D12/D$12)*100</f>
        <v>100</v>
      </c>
      <c r="F12" s="11">
        <f>SUM(F3:F11)</f>
        <v>1086</v>
      </c>
      <c r="G12" s="12">
        <f>(F12/F$12)*100</f>
        <v>100</v>
      </c>
      <c r="H12" s="11">
        <f>SUM(H3:H11)</f>
        <v>993</v>
      </c>
      <c r="I12" s="12">
        <f>(H12/H$12)*100</f>
        <v>100</v>
      </c>
      <c r="J12" s="11">
        <f>SUM(J3:J11)</f>
        <v>913</v>
      </c>
      <c r="K12" s="12">
        <f>(J12/J$12)*100</f>
        <v>100</v>
      </c>
      <c r="L12" s="11">
        <f>SUM(L3:L11)</f>
        <v>904</v>
      </c>
      <c r="M12" s="12">
        <f>(L12/L$12)*100</f>
        <v>100</v>
      </c>
      <c r="N12" s="11">
        <f>SUM(N3:N11)</f>
        <v>953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16</v>
      </c>
      <c r="E14" s="15">
        <f t="shared" ref="E14:E23" si="6">(D14/D$23)*100</f>
        <v>2.1917808219178081</v>
      </c>
      <c r="F14" s="14">
        <v>19</v>
      </c>
      <c r="G14" s="15">
        <f t="shared" ref="G14:G23" si="7">(F14/F$23)*100</f>
        <v>2.9230769230769229</v>
      </c>
      <c r="H14" s="14">
        <v>20</v>
      </c>
      <c r="I14" s="15">
        <f t="shared" ref="I14:I23" si="8">(H14/H$23)*100</f>
        <v>3.4364261168384882</v>
      </c>
      <c r="J14" s="14">
        <v>20</v>
      </c>
      <c r="K14" s="15">
        <f t="shared" ref="K14:K23" si="9">(J14/J$23)*100</f>
        <v>3.9525691699604746</v>
      </c>
      <c r="L14" s="14">
        <v>16</v>
      </c>
      <c r="M14" s="15">
        <f t="shared" ref="M14:M23" si="10">(L14/L$23)*100</f>
        <v>3.3755274261603372</v>
      </c>
      <c r="N14" s="14">
        <v>15</v>
      </c>
      <c r="O14" s="15">
        <f t="shared" ref="O14:O23" si="11">(N14/N$23)*100</f>
        <v>3.1055900621118013</v>
      </c>
    </row>
    <row r="15" spans="1:15" ht="17.25" customHeight="1" x14ac:dyDescent="0.15">
      <c r="C15" s="9" t="s">
        <v>16</v>
      </c>
      <c r="D15" s="11">
        <v>108</v>
      </c>
      <c r="E15" s="12">
        <f t="shared" si="6"/>
        <v>14.794520547945206</v>
      </c>
      <c r="F15" s="11">
        <v>103</v>
      </c>
      <c r="G15" s="12">
        <f t="shared" si="7"/>
        <v>15.846153846153847</v>
      </c>
      <c r="H15" s="11">
        <v>76</v>
      </c>
      <c r="I15" s="12">
        <f t="shared" si="8"/>
        <v>13.058419243986256</v>
      </c>
      <c r="J15" s="11">
        <v>77</v>
      </c>
      <c r="K15" s="12">
        <f t="shared" si="9"/>
        <v>15.217391304347828</v>
      </c>
      <c r="L15" s="11">
        <v>88</v>
      </c>
      <c r="M15" s="12">
        <f t="shared" si="10"/>
        <v>18.565400843881857</v>
      </c>
      <c r="N15" s="11">
        <v>112</v>
      </c>
      <c r="O15" s="12">
        <f t="shared" si="11"/>
        <v>23.188405797101449</v>
      </c>
    </row>
    <row r="16" spans="1:15" ht="17.25" customHeight="1" x14ac:dyDescent="0.15">
      <c r="C16" s="9" t="s">
        <v>11</v>
      </c>
      <c r="D16" s="11">
        <v>1</v>
      </c>
      <c r="E16" s="12">
        <f t="shared" si="6"/>
        <v>0.13698630136986301</v>
      </c>
      <c r="F16" s="11">
        <v>0</v>
      </c>
      <c r="G16" s="12">
        <f t="shared" si="7"/>
        <v>0</v>
      </c>
      <c r="H16" s="11">
        <v>0</v>
      </c>
      <c r="I16" s="12">
        <f t="shared" si="8"/>
        <v>0</v>
      </c>
      <c r="J16" s="11">
        <v>0</v>
      </c>
      <c r="K16" s="12">
        <f t="shared" si="9"/>
        <v>0</v>
      </c>
      <c r="L16" s="11">
        <v>0</v>
      </c>
      <c r="M16" s="12">
        <f t="shared" si="10"/>
        <v>0</v>
      </c>
      <c r="N16" s="11">
        <v>0</v>
      </c>
      <c r="O16" s="12">
        <f t="shared" si="11"/>
        <v>0</v>
      </c>
    </row>
    <row r="17" spans="2:15" ht="17.25" customHeight="1" x14ac:dyDescent="0.15">
      <c r="C17" s="9" t="s">
        <v>17</v>
      </c>
      <c r="D17" s="11">
        <v>53</v>
      </c>
      <c r="E17" s="12">
        <f t="shared" si="6"/>
        <v>7.2602739726027394</v>
      </c>
      <c r="F17" s="11">
        <v>42</v>
      </c>
      <c r="G17" s="12">
        <f t="shared" si="7"/>
        <v>6.4615384615384617</v>
      </c>
      <c r="H17" s="11">
        <v>41</v>
      </c>
      <c r="I17" s="12">
        <f t="shared" si="8"/>
        <v>7.0446735395189002</v>
      </c>
      <c r="J17" s="11">
        <v>33</v>
      </c>
      <c r="K17" s="12">
        <f t="shared" si="9"/>
        <v>6.5217391304347823</v>
      </c>
      <c r="L17" s="11">
        <v>31</v>
      </c>
      <c r="M17" s="12">
        <f t="shared" si="10"/>
        <v>6.5400843881856545</v>
      </c>
      <c r="N17" s="11">
        <v>36</v>
      </c>
      <c r="O17" s="12">
        <f t="shared" si="11"/>
        <v>7.4534161490683228</v>
      </c>
    </row>
    <row r="18" spans="2:15" ht="17.25" customHeight="1" x14ac:dyDescent="0.15">
      <c r="C18" s="9" t="s">
        <v>12</v>
      </c>
      <c r="D18" s="11">
        <v>104</v>
      </c>
      <c r="E18" s="12">
        <f t="shared" si="6"/>
        <v>14.246575342465754</v>
      </c>
      <c r="F18" s="11">
        <v>94</v>
      </c>
      <c r="G18" s="12">
        <f t="shared" si="7"/>
        <v>14.461538461538462</v>
      </c>
      <c r="H18" s="11">
        <v>88</v>
      </c>
      <c r="I18" s="12">
        <f t="shared" si="8"/>
        <v>15.120274914089347</v>
      </c>
      <c r="J18" s="11">
        <v>74</v>
      </c>
      <c r="K18" s="12">
        <f t="shared" si="9"/>
        <v>14.624505928853754</v>
      </c>
      <c r="L18" s="11">
        <v>72</v>
      </c>
      <c r="M18" s="12">
        <f t="shared" si="10"/>
        <v>15.18987341772152</v>
      </c>
      <c r="N18" s="11">
        <v>66</v>
      </c>
      <c r="O18" s="12">
        <f t="shared" si="11"/>
        <v>13.664596273291925</v>
      </c>
    </row>
    <row r="19" spans="2:15" ht="17.25" customHeight="1" x14ac:dyDescent="0.15">
      <c r="C19" s="9" t="s">
        <v>13</v>
      </c>
      <c r="D19" s="11">
        <v>0</v>
      </c>
      <c r="E19" s="12">
        <f t="shared" si="6"/>
        <v>0</v>
      </c>
      <c r="F19" s="11">
        <v>0</v>
      </c>
      <c r="G19" s="12">
        <f t="shared" si="7"/>
        <v>0</v>
      </c>
      <c r="H19" s="11">
        <v>0</v>
      </c>
      <c r="I19" s="12">
        <f t="shared" si="8"/>
        <v>0</v>
      </c>
      <c r="J19" s="11">
        <v>0</v>
      </c>
      <c r="K19" s="12">
        <f t="shared" si="9"/>
        <v>0</v>
      </c>
      <c r="L19" s="11">
        <v>0</v>
      </c>
      <c r="M19" s="12">
        <f t="shared" si="10"/>
        <v>0</v>
      </c>
      <c r="N19" s="11">
        <v>0</v>
      </c>
      <c r="O19" s="12">
        <f t="shared" si="11"/>
        <v>0</v>
      </c>
    </row>
    <row r="20" spans="2:15" ht="17.25" customHeight="1" x14ac:dyDescent="0.15">
      <c r="C20" s="9" t="s">
        <v>14</v>
      </c>
      <c r="D20" s="11">
        <v>405</v>
      </c>
      <c r="E20" s="12">
        <f t="shared" si="6"/>
        <v>55.479452054794521</v>
      </c>
      <c r="F20" s="11">
        <v>352</v>
      </c>
      <c r="G20" s="12">
        <f t="shared" si="7"/>
        <v>54.153846153846153</v>
      </c>
      <c r="H20" s="11">
        <v>317</v>
      </c>
      <c r="I20" s="12">
        <f t="shared" si="8"/>
        <v>54.467353951890033</v>
      </c>
      <c r="J20" s="11">
        <v>274</v>
      </c>
      <c r="K20" s="12">
        <f t="shared" si="9"/>
        <v>54.1501976284585</v>
      </c>
      <c r="L20" s="11">
        <v>249</v>
      </c>
      <c r="M20" s="12">
        <f t="shared" si="10"/>
        <v>52.531645569620252</v>
      </c>
      <c r="N20" s="11">
        <v>233</v>
      </c>
      <c r="O20" s="12">
        <f t="shared" si="11"/>
        <v>48.240165631469978</v>
      </c>
    </row>
    <row r="21" spans="2:15" ht="17.25" customHeight="1" x14ac:dyDescent="0.15">
      <c r="C21" s="9" t="s">
        <v>15</v>
      </c>
      <c r="D21" s="11">
        <v>15</v>
      </c>
      <c r="E21" s="12">
        <f t="shared" si="6"/>
        <v>2.054794520547945</v>
      </c>
      <c r="F21" s="11">
        <v>16</v>
      </c>
      <c r="G21" s="12">
        <f t="shared" si="7"/>
        <v>2.4615384615384617</v>
      </c>
      <c r="H21" s="11">
        <v>20</v>
      </c>
      <c r="I21" s="12">
        <f t="shared" si="8"/>
        <v>3.4364261168384882</v>
      </c>
      <c r="J21" s="11">
        <v>15</v>
      </c>
      <c r="K21" s="12">
        <f t="shared" si="9"/>
        <v>2.9644268774703555</v>
      </c>
      <c r="L21" s="11">
        <v>12</v>
      </c>
      <c r="M21" s="12">
        <f t="shared" si="10"/>
        <v>2.5316455696202533</v>
      </c>
      <c r="N21" s="11">
        <v>13</v>
      </c>
      <c r="O21" s="12">
        <f t="shared" si="11"/>
        <v>2.691511387163561</v>
      </c>
    </row>
    <row r="22" spans="2:15" ht="17.25" customHeight="1" x14ac:dyDescent="0.15">
      <c r="C22" s="9" t="s">
        <v>18</v>
      </c>
      <c r="D22" s="11">
        <v>28</v>
      </c>
      <c r="E22" s="12">
        <f t="shared" si="6"/>
        <v>3.8356164383561646</v>
      </c>
      <c r="F22" s="11">
        <v>24</v>
      </c>
      <c r="G22" s="12">
        <f t="shared" si="7"/>
        <v>3.6923076923076925</v>
      </c>
      <c r="H22" s="11">
        <v>20</v>
      </c>
      <c r="I22" s="12">
        <f t="shared" si="8"/>
        <v>3.4364261168384882</v>
      </c>
      <c r="J22" s="11">
        <v>13</v>
      </c>
      <c r="K22" s="12">
        <f t="shared" si="9"/>
        <v>2.5691699604743086</v>
      </c>
      <c r="L22" s="11">
        <v>6</v>
      </c>
      <c r="M22" s="12">
        <f t="shared" si="10"/>
        <v>1.2658227848101267</v>
      </c>
      <c r="N22" s="11">
        <v>8</v>
      </c>
      <c r="O22" s="12">
        <f t="shared" si="11"/>
        <v>1.6563146997929608</v>
      </c>
    </row>
    <row r="23" spans="2:15" ht="17.25" customHeight="1" x14ac:dyDescent="0.15">
      <c r="C23" s="9" t="s">
        <v>6</v>
      </c>
      <c r="D23" s="11">
        <f>SUM(D14:D22)</f>
        <v>730</v>
      </c>
      <c r="E23" s="12">
        <f t="shared" si="6"/>
        <v>100</v>
      </c>
      <c r="F23" s="11">
        <f>SUM(F14:F22)</f>
        <v>650</v>
      </c>
      <c r="G23" s="12">
        <f t="shared" si="7"/>
        <v>100</v>
      </c>
      <c r="H23" s="11">
        <f>SUM(H14:H22)</f>
        <v>582</v>
      </c>
      <c r="I23" s="12">
        <f t="shared" si="8"/>
        <v>100</v>
      </c>
      <c r="J23" s="11">
        <f>SUM(J14:J22)</f>
        <v>506</v>
      </c>
      <c r="K23" s="12">
        <f t="shared" si="9"/>
        <v>100</v>
      </c>
      <c r="L23" s="11">
        <f>SUM(L14:L22)</f>
        <v>474</v>
      </c>
      <c r="M23" s="12">
        <f t="shared" si="10"/>
        <v>100</v>
      </c>
      <c r="N23" s="11">
        <f>SUM(N14:N22)</f>
        <v>483</v>
      </c>
      <c r="O23" s="12">
        <f t="shared" si="11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12">SUM(D3,D14)</f>
        <v>27</v>
      </c>
      <c r="E25" s="15">
        <f t="shared" ref="E25:E33" si="13">(D25/D$34)*100</f>
        <v>1.4203051025775908</v>
      </c>
      <c r="F25" s="14">
        <f t="shared" ref="F25" si="14">SUM(F3,F14)</f>
        <v>26</v>
      </c>
      <c r="G25" s="15">
        <f t="shared" ref="G25:G33" si="15">(F25/F$34)*100</f>
        <v>1.4976958525345621</v>
      </c>
      <c r="H25" s="14">
        <f t="shared" ref="H25" si="16">SUM(H3,H14)</f>
        <v>26</v>
      </c>
      <c r="I25" s="15">
        <f t="shared" ref="I25:I33" si="17">(H25/H$34)*100</f>
        <v>1.6507936507936509</v>
      </c>
      <c r="J25" s="14">
        <f t="shared" ref="J25" si="18">SUM(J3,J14)</f>
        <v>31</v>
      </c>
      <c r="K25" s="15">
        <f t="shared" ref="K25:K33" si="19">(J25/J$34)*100</f>
        <v>2.1846370683579983</v>
      </c>
      <c r="L25" s="14">
        <f t="shared" ref="L25:N25" si="20">SUM(L3,L14)</f>
        <v>34</v>
      </c>
      <c r="M25" s="15">
        <f t="shared" ref="M25:M33" si="21">(L25/L$34)*100</f>
        <v>2.467343976777939</v>
      </c>
      <c r="N25" s="14">
        <f t="shared" si="20"/>
        <v>36</v>
      </c>
      <c r="O25" s="15">
        <f t="shared" ref="O25:O33" si="22">(N25/N$34)*100</f>
        <v>2.5069637883008355</v>
      </c>
    </row>
    <row r="26" spans="2:15" ht="17.25" customHeight="1" x14ac:dyDescent="0.15">
      <c r="C26" s="9" t="s">
        <v>16</v>
      </c>
      <c r="D26" s="11">
        <f t="shared" ref="D26" si="23">SUM(D4,D15)</f>
        <v>252</v>
      </c>
      <c r="E26" s="12">
        <f t="shared" si="13"/>
        <v>13.256180957390848</v>
      </c>
      <c r="F26" s="11">
        <f t="shared" ref="F26" si="24">SUM(F4,F15)</f>
        <v>244</v>
      </c>
      <c r="G26" s="12">
        <f t="shared" si="15"/>
        <v>14.055299539170507</v>
      </c>
      <c r="H26" s="11">
        <f t="shared" ref="H26" si="25">SUM(H4,H15)</f>
        <v>217</v>
      </c>
      <c r="I26" s="12">
        <f t="shared" si="17"/>
        <v>13.777777777777779</v>
      </c>
      <c r="J26" s="11">
        <f t="shared" ref="J26" si="26">SUM(J4,J15)</f>
        <v>202</v>
      </c>
      <c r="K26" s="12">
        <f t="shared" si="19"/>
        <v>14.235377026074699</v>
      </c>
      <c r="L26" s="11">
        <f t="shared" ref="L26:N26" si="27">SUM(L4,L15)</f>
        <v>214</v>
      </c>
      <c r="M26" s="12">
        <f t="shared" si="21"/>
        <v>15.529753265602322</v>
      </c>
      <c r="N26" s="11">
        <f t="shared" si="27"/>
        <v>258</v>
      </c>
      <c r="O26" s="12">
        <f t="shared" si="22"/>
        <v>17.966573816155989</v>
      </c>
    </row>
    <row r="27" spans="2:15" ht="17.25" customHeight="1" x14ac:dyDescent="0.15">
      <c r="C27" s="9" t="s">
        <v>11</v>
      </c>
      <c r="D27" s="11">
        <f t="shared" ref="D27" si="28">SUM(D5,D16)</f>
        <v>2</v>
      </c>
      <c r="E27" s="12">
        <f t="shared" si="13"/>
        <v>0.10520778537611783</v>
      </c>
      <c r="F27" s="11">
        <f t="shared" ref="F27" si="29">SUM(F5,F16)</f>
        <v>2</v>
      </c>
      <c r="G27" s="12">
        <f t="shared" si="15"/>
        <v>0.1152073732718894</v>
      </c>
      <c r="H27" s="11">
        <f t="shared" ref="H27" si="30">SUM(H5,H16)</f>
        <v>2</v>
      </c>
      <c r="I27" s="12">
        <f t="shared" si="17"/>
        <v>0.12698412698412698</v>
      </c>
      <c r="J27" s="11">
        <f t="shared" ref="J27" si="31">SUM(J5,J16)</f>
        <v>0</v>
      </c>
      <c r="K27" s="12">
        <f t="shared" si="19"/>
        <v>0</v>
      </c>
      <c r="L27" s="11">
        <f t="shared" ref="L27:N27" si="32">SUM(L5,L16)</f>
        <v>1</v>
      </c>
      <c r="M27" s="12">
        <f t="shared" si="21"/>
        <v>7.2568940493468792E-2</v>
      </c>
      <c r="N27" s="11">
        <f t="shared" si="32"/>
        <v>2</v>
      </c>
      <c r="O27" s="12">
        <f t="shared" si="22"/>
        <v>0.1392757660167131</v>
      </c>
    </row>
    <row r="28" spans="2:15" ht="17.25" customHeight="1" x14ac:dyDescent="0.15">
      <c r="C28" s="9" t="s">
        <v>17</v>
      </c>
      <c r="D28" s="11">
        <f t="shared" ref="D28" si="33">SUM(D6,D17)</f>
        <v>121</v>
      </c>
      <c r="E28" s="12">
        <f t="shared" si="13"/>
        <v>6.3650710152551291</v>
      </c>
      <c r="F28" s="11">
        <f t="shared" ref="F28" si="34">SUM(F6,F17)</f>
        <v>104</v>
      </c>
      <c r="G28" s="12">
        <f t="shared" si="15"/>
        <v>5.9907834101382482</v>
      </c>
      <c r="H28" s="11">
        <f t="shared" ref="H28" si="35">SUM(H6,H17)</f>
        <v>94</v>
      </c>
      <c r="I28" s="12">
        <f t="shared" si="17"/>
        <v>5.9682539682539684</v>
      </c>
      <c r="J28" s="11">
        <f t="shared" ref="J28" si="36">SUM(J6,J17)</f>
        <v>87</v>
      </c>
      <c r="K28" s="12">
        <f t="shared" si="19"/>
        <v>6.1310782241014801</v>
      </c>
      <c r="L28" s="11">
        <f t="shared" ref="L28:N28" si="37">SUM(L6,L17)</f>
        <v>89</v>
      </c>
      <c r="M28" s="12">
        <f t="shared" si="21"/>
        <v>6.4586357039187234</v>
      </c>
      <c r="N28" s="11">
        <f t="shared" si="37"/>
        <v>95</v>
      </c>
      <c r="O28" s="12">
        <f t="shared" si="22"/>
        <v>6.6155988857938723</v>
      </c>
    </row>
    <row r="29" spans="2:15" ht="17.25" customHeight="1" x14ac:dyDescent="0.15">
      <c r="C29" s="9" t="s">
        <v>12</v>
      </c>
      <c r="D29" s="11">
        <f t="shared" ref="D29" si="38">SUM(D7,D18)</f>
        <v>243</v>
      </c>
      <c r="E29" s="12">
        <f t="shared" si="13"/>
        <v>12.782745923198316</v>
      </c>
      <c r="F29" s="11">
        <f t="shared" ref="F29" si="39">SUM(F7,F18)</f>
        <v>228</v>
      </c>
      <c r="G29" s="12">
        <f t="shared" si="15"/>
        <v>13.13364055299539</v>
      </c>
      <c r="H29" s="11">
        <f t="shared" ref="H29" si="40">SUM(H7,H18)</f>
        <v>222</v>
      </c>
      <c r="I29" s="12">
        <f t="shared" si="17"/>
        <v>14.095238095238095</v>
      </c>
      <c r="J29" s="11">
        <f t="shared" ref="J29" si="41">SUM(J7,J18)</f>
        <v>191</v>
      </c>
      <c r="K29" s="12">
        <f t="shared" si="19"/>
        <v>13.460183227625089</v>
      </c>
      <c r="L29" s="11">
        <f t="shared" ref="L29:N29" si="42">SUM(L7,L18)</f>
        <v>197</v>
      </c>
      <c r="M29" s="12">
        <f t="shared" si="21"/>
        <v>14.296081277213352</v>
      </c>
      <c r="N29" s="11">
        <f t="shared" si="42"/>
        <v>191</v>
      </c>
      <c r="O29" s="12">
        <f t="shared" si="22"/>
        <v>13.300835654596099</v>
      </c>
    </row>
    <row r="30" spans="2:15" ht="17.25" customHeight="1" x14ac:dyDescent="0.15">
      <c r="C30" s="9" t="s">
        <v>13</v>
      </c>
      <c r="D30" s="11">
        <f t="shared" ref="D30" si="43">SUM(D8,D19)</f>
        <v>2</v>
      </c>
      <c r="E30" s="12">
        <f t="shared" si="13"/>
        <v>0.10520778537611783</v>
      </c>
      <c r="F30" s="11">
        <f t="shared" ref="F30" si="44">SUM(F8,F19)</f>
        <v>1</v>
      </c>
      <c r="G30" s="12">
        <f t="shared" si="15"/>
        <v>5.7603686635944701E-2</v>
      </c>
      <c r="H30" s="11">
        <f t="shared" ref="H30" si="45">SUM(H8,H19)</f>
        <v>1</v>
      </c>
      <c r="I30" s="12">
        <f t="shared" si="17"/>
        <v>6.3492063492063489E-2</v>
      </c>
      <c r="J30" s="11">
        <f t="shared" ref="J30" si="46">SUM(J8,J19)</f>
        <v>2</v>
      </c>
      <c r="K30" s="12">
        <f t="shared" si="19"/>
        <v>0.14094432699083861</v>
      </c>
      <c r="L30" s="11">
        <f t="shared" ref="L30:N30" si="47">SUM(L8,L19)</f>
        <v>1</v>
      </c>
      <c r="M30" s="12">
        <f t="shared" si="21"/>
        <v>7.2568940493468792E-2</v>
      </c>
      <c r="N30" s="11">
        <f t="shared" si="47"/>
        <v>0</v>
      </c>
      <c r="O30" s="12">
        <f t="shared" si="22"/>
        <v>0</v>
      </c>
    </row>
    <row r="31" spans="2:15" ht="17.25" customHeight="1" x14ac:dyDescent="0.15">
      <c r="C31" s="9" t="s">
        <v>14</v>
      </c>
      <c r="D31" s="11">
        <f t="shared" ref="D31" si="48">SUM(D9,D20)</f>
        <v>1140</v>
      </c>
      <c r="E31" s="12">
        <f t="shared" si="13"/>
        <v>59.968437664387167</v>
      </c>
      <c r="F31" s="11">
        <f t="shared" ref="F31" si="49">SUM(F9,F20)</f>
        <v>1019</v>
      </c>
      <c r="G31" s="12">
        <f t="shared" si="15"/>
        <v>58.698156682027644</v>
      </c>
      <c r="H31" s="11">
        <f t="shared" ref="H31" si="50">SUM(H9,H20)</f>
        <v>925</v>
      </c>
      <c r="I31" s="12">
        <f t="shared" si="17"/>
        <v>58.730158730158735</v>
      </c>
      <c r="J31" s="11">
        <f t="shared" ref="J31" si="51">SUM(J9,J20)</f>
        <v>830</v>
      </c>
      <c r="K31" s="12">
        <f t="shared" si="19"/>
        <v>58.491895701198025</v>
      </c>
      <c r="L31" s="11">
        <f t="shared" ref="L31:N31" si="52">SUM(L9,L20)</f>
        <v>786</v>
      </c>
      <c r="M31" s="12">
        <f t="shared" si="21"/>
        <v>57.039187227866471</v>
      </c>
      <c r="N31" s="11">
        <f t="shared" si="52"/>
        <v>791</v>
      </c>
      <c r="O31" s="12">
        <f t="shared" si="22"/>
        <v>55.083565459610028</v>
      </c>
    </row>
    <row r="32" spans="2:15" ht="17.25" customHeight="1" x14ac:dyDescent="0.15">
      <c r="C32" s="9" t="s">
        <v>15</v>
      </c>
      <c r="D32" s="11">
        <f t="shared" ref="D32" si="53">SUM(D10,D21)</f>
        <v>55</v>
      </c>
      <c r="E32" s="12">
        <f t="shared" si="13"/>
        <v>2.8932140978432401</v>
      </c>
      <c r="F32" s="11">
        <f t="shared" ref="F32" si="54">SUM(F10,F21)</f>
        <v>52</v>
      </c>
      <c r="G32" s="12">
        <f t="shared" si="15"/>
        <v>2.9953917050691241</v>
      </c>
      <c r="H32" s="11">
        <f t="shared" ref="H32" si="55">SUM(H10,H21)</f>
        <v>42</v>
      </c>
      <c r="I32" s="12">
        <f t="shared" si="17"/>
        <v>2.666666666666667</v>
      </c>
      <c r="J32" s="11">
        <f t="shared" ref="J32" si="56">SUM(J10,J21)</f>
        <v>36</v>
      </c>
      <c r="K32" s="12">
        <f t="shared" si="19"/>
        <v>2.536997885835095</v>
      </c>
      <c r="L32" s="11">
        <f t="shared" ref="L32:N32" si="57">SUM(L10,L21)</f>
        <v>35</v>
      </c>
      <c r="M32" s="12">
        <f t="shared" si="21"/>
        <v>2.5399129172714079</v>
      </c>
      <c r="N32" s="11">
        <f t="shared" si="57"/>
        <v>35</v>
      </c>
      <c r="O32" s="12">
        <f t="shared" si="22"/>
        <v>2.4373259052924792</v>
      </c>
    </row>
    <row r="33" spans="2:15" ht="17.25" customHeight="1" x14ac:dyDescent="0.15">
      <c r="C33" s="9" t="s">
        <v>18</v>
      </c>
      <c r="D33" s="11">
        <f t="shared" ref="D33" si="58">SUM(D11,D22)</f>
        <v>59</v>
      </c>
      <c r="E33" s="12">
        <f t="shared" si="13"/>
        <v>3.1036296685954761</v>
      </c>
      <c r="F33" s="11">
        <f t="shared" ref="F33" si="59">SUM(F11,F22)</f>
        <v>60</v>
      </c>
      <c r="G33" s="12">
        <f t="shared" si="15"/>
        <v>3.4562211981566824</v>
      </c>
      <c r="H33" s="11">
        <f t="shared" ref="H33" si="60">SUM(H11,H22)</f>
        <v>46</v>
      </c>
      <c r="I33" s="12">
        <f t="shared" si="17"/>
        <v>2.9206349206349209</v>
      </c>
      <c r="J33" s="11">
        <f t="shared" ref="J33" si="61">SUM(J11,J22)</f>
        <v>40</v>
      </c>
      <c r="K33" s="12">
        <f t="shared" si="19"/>
        <v>2.8188865398167726</v>
      </c>
      <c r="L33" s="11">
        <f t="shared" ref="L33:N33" si="62">SUM(L11,L22)</f>
        <v>21</v>
      </c>
      <c r="M33" s="12">
        <f t="shared" si="21"/>
        <v>1.5239477503628447</v>
      </c>
      <c r="N33" s="11">
        <f t="shared" si="62"/>
        <v>28</v>
      </c>
      <c r="O33" s="12">
        <f t="shared" si="22"/>
        <v>1.9498607242339834</v>
      </c>
    </row>
    <row r="34" spans="2:15" ht="17.25" customHeight="1" x14ac:dyDescent="0.15">
      <c r="C34" s="9" t="s">
        <v>6</v>
      </c>
      <c r="D34" s="11">
        <f>SUM(D25:D33)</f>
        <v>1901</v>
      </c>
      <c r="E34" s="12">
        <f>(D34/D$34)*100</f>
        <v>100</v>
      </c>
      <c r="F34" s="11">
        <f>SUM(F25:F33)</f>
        <v>1736</v>
      </c>
      <c r="G34" s="12">
        <f>(F34/F$34)*100</f>
        <v>100</v>
      </c>
      <c r="H34" s="11">
        <f>SUM(H25:H33)</f>
        <v>1575</v>
      </c>
      <c r="I34" s="12">
        <f>(H34/H$34)*100</f>
        <v>100</v>
      </c>
      <c r="J34" s="11">
        <f>SUM(J25:J33)</f>
        <v>1419</v>
      </c>
      <c r="K34" s="12">
        <f>(J34/J$34)*100</f>
        <v>100</v>
      </c>
      <c r="L34" s="11">
        <f>SUM(L25:L33)</f>
        <v>1378</v>
      </c>
      <c r="M34" s="12">
        <f>(L34/L$34)*100</f>
        <v>100</v>
      </c>
      <c r="N34" s="11">
        <f>SUM(N25:N33)</f>
        <v>1436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7" orientation="portrait" r:id="rId1"/>
  <headerFooter>
    <oddHeader>&amp;L&amp;"Arial Narrow,Bold"&amp;16Business-Fall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397E-55EB-4809-A198-EAC588FB0014}">
  <sheetPr>
    <tabColor theme="7" tint="0.59999389629810485"/>
    <pageSetUpPr fitToPage="1"/>
  </sheetPr>
  <dimension ref="A1:O36"/>
  <sheetViews>
    <sheetView topLeftCell="B1" zoomScale="110" zoomScaleNormal="110" workbookViewId="0">
      <selection activeCell="Q1" sqref="Q1:V1048576"/>
    </sheetView>
  </sheetViews>
  <sheetFormatPr baseColWidth="10" defaultColWidth="9.1640625" defaultRowHeight="13" x14ac:dyDescent="0.15"/>
  <cols>
    <col min="1" max="1" width="13.5" style="1" hidden="1" customWidth="1"/>
    <col min="2" max="2" width="6.1640625" style="1" customWidth="1"/>
    <col min="3" max="3" width="43.83203125" style="1" bestFit="1" customWidth="1"/>
    <col min="4" max="4" width="5.6640625" style="1" customWidth="1"/>
    <col min="5" max="5" width="4.83203125" style="1" customWidth="1"/>
    <col min="6" max="6" width="5.6640625" style="1" customWidth="1"/>
    <col min="7" max="7" width="4.83203125" style="1" customWidth="1"/>
    <col min="8" max="9" width="5.5" style="1" customWidth="1"/>
    <col min="10" max="10" width="5.6640625" style="1" customWidth="1"/>
    <col min="11" max="11" width="6.5" style="1" customWidth="1"/>
    <col min="12" max="12" width="5.6640625" style="1" customWidth="1"/>
    <col min="13" max="13" width="4.83203125" style="1" customWidth="1"/>
    <col min="14" max="14" width="5.6640625" style="1" customWidth="1"/>
    <col min="15" max="15" width="4.83203125" style="1" customWidth="1"/>
    <col min="16" max="16" width="4.6640625" style="1" bestFit="1" customWidth="1"/>
    <col min="17" max="17" width="17.83203125" style="1" bestFit="1" customWidth="1"/>
    <col min="18" max="16384" width="9.1640625" style="1"/>
  </cols>
  <sheetData>
    <row r="1" spans="1:15" ht="14" thickTop="1" x14ac:dyDescent="0.15">
      <c r="A1" s="2"/>
      <c r="B1" s="2"/>
      <c r="C1" s="2"/>
      <c r="D1" s="17">
        <v>2018</v>
      </c>
      <c r="E1" s="18"/>
      <c r="F1" s="17">
        <v>2019</v>
      </c>
      <c r="G1" s="18"/>
      <c r="H1" s="17">
        <v>2020</v>
      </c>
      <c r="I1" s="18"/>
      <c r="J1" s="17">
        <v>2021</v>
      </c>
      <c r="K1" s="18"/>
      <c r="L1" s="17">
        <v>2022</v>
      </c>
      <c r="M1" s="18"/>
      <c r="N1" s="17">
        <v>2023</v>
      </c>
      <c r="O1" s="18"/>
    </row>
    <row r="2" spans="1:15" ht="14" thickBot="1" x14ac:dyDescent="0.2">
      <c r="A2" s="3" t="s">
        <v>8</v>
      </c>
      <c r="B2" s="3" t="s">
        <v>7</v>
      </c>
      <c r="C2" s="3" t="s">
        <v>20</v>
      </c>
      <c r="D2" s="5" t="s">
        <v>0</v>
      </c>
      <c r="E2" s="6" t="s">
        <v>9</v>
      </c>
      <c r="F2" s="5" t="s">
        <v>0</v>
      </c>
      <c r="G2" s="6" t="s">
        <v>9</v>
      </c>
      <c r="H2" s="5" t="s">
        <v>0</v>
      </c>
      <c r="I2" s="6" t="s">
        <v>9</v>
      </c>
      <c r="J2" s="5" t="s">
        <v>0</v>
      </c>
      <c r="K2" s="6" t="s">
        <v>9</v>
      </c>
      <c r="L2" s="5" t="s">
        <v>0</v>
      </c>
      <c r="M2" s="6" t="s">
        <v>9</v>
      </c>
      <c r="N2" s="5" t="s">
        <v>0</v>
      </c>
      <c r="O2" s="6" t="s">
        <v>9</v>
      </c>
    </row>
    <row r="3" spans="1:15" ht="17.25" customHeight="1" thickTop="1" x14ac:dyDescent="0.15">
      <c r="A3" s="1" t="s">
        <v>4</v>
      </c>
      <c r="B3" s="1" t="s">
        <v>2</v>
      </c>
      <c r="C3" s="8" t="s">
        <v>24</v>
      </c>
      <c r="D3" s="11">
        <v>1</v>
      </c>
      <c r="E3" s="12">
        <f t="shared" ref="E3:E7" si="0">(D3/D$12)*100</f>
        <v>0.61728395061728392</v>
      </c>
      <c r="F3" s="11">
        <v>1</v>
      </c>
      <c r="G3" s="12">
        <f t="shared" ref="G3:G7" si="1">(F3/F$12)*100</f>
        <v>0.66225165562913912</v>
      </c>
      <c r="H3" s="11">
        <v>1</v>
      </c>
      <c r="I3" s="12">
        <f t="shared" ref="I3:I7" si="2">(H3/H$12)*100</f>
        <v>0.68965517241379315</v>
      </c>
      <c r="J3" s="11">
        <v>2</v>
      </c>
      <c r="K3" s="12">
        <f t="shared" ref="K3:K7" si="3">(J3/J$12)*100</f>
        <v>1.4925373134328357</v>
      </c>
      <c r="L3" s="11">
        <v>1</v>
      </c>
      <c r="M3" s="12">
        <f t="shared" ref="M3:M7" si="4">(L3/L$12)*100</f>
        <v>0.91743119266055051</v>
      </c>
      <c r="N3" s="11">
        <v>2</v>
      </c>
      <c r="O3" s="12">
        <f t="shared" ref="O3:O7" si="5">(N3/N$12)*100</f>
        <v>1.7391304347826086</v>
      </c>
    </row>
    <row r="4" spans="1:15" ht="17.25" customHeight="1" x14ac:dyDescent="0.15">
      <c r="C4" s="9" t="s">
        <v>16</v>
      </c>
      <c r="D4" s="11">
        <v>16</v>
      </c>
      <c r="E4" s="12">
        <f t="shared" si="0"/>
        <v>9.8765432098765427</v>
      </c>
      <c r="F4" s="11">
        <v>17</v>
      </c>
      <c r="G4" s="12">
        <f t="shared" si="1"/>
        <v>11.258278145695364</v>
      </c>
      <c r="H4" s="11">
        <v>19</v>
      </c>
      <c r="I4" s="12">
        <f t="shared" si="2"/>
        <v>13.103448275862069</v>
      </c>
      <c r="J4" s="11">
        <v>7</v>
      </c>
      <c r="K4" s="12">
        <f t="shared" si="3"/>
        <v>5.2238805970149249</v>
      </c>
      <c r="L4" s="11">
        <v>10</v>
      </c>
      <c r="M4" s="12">
        <f t="shared" si="4"/>
        <v>9.1743119266055047</v>
      </c>
      <c r="N4" s="11">
        <v>15</v>
      </c>
      <c r="O4" s="12">
        <f t="shared" si="5"/>
        <v>13.043478260869565</v>
      </c>
    </row>
    <row r="5" spans="1:15" ht="17.25" customHeight="1" x14ac:dyDescent="0.15">
      <c r="C5" s="9" t="s">
        <v>11</v>
      </c>
      <c r="D5" s="11">
        <v>0</v>
      </c>
      <c r="E5" s="12">
        <f t="shared" si="0"/>
        <v>0</v>
      </c>
      <c r="F5" s="11">
        <v>1</v>
      </c>
      <c r="G5" s="12">
        <f t="shared" si="1"/>
        <v>0.66225165562913912</v>
      </c>
      <c r="H5" s="11">
        <v>1</v>
      </c>
      <c r="I5" s="12">
        <f t="shared" si="2"/>
        <v>0.68965517241379315</v>
      </c>
      <c r="J5" s="11">
        <v>1</v>
      </c>
      <c r="K5" s="12">
        <f t="shared" si="3"/>
        <v>0.74626865671641784</v>
      </c>
      <c r="L5" s="11">
        <v>0</v>
      </c>
      <c r="M5" s="12">
        <f t="shared" si="4"/>
        <v>0</v>
      </c>
      <c r="N5" s="11">
        <v>0</v>
      </c>
      <c r="O5" s="12">
        <f t="shared" si="5"/>
        <v>0</v>
      </c>
    </row>
    <row r="6" spans="1:15" ht="17.25" customHeight="1" x14ac:dyDescent="0.15">
      <c r="C6" s="9" t="s">
        <v>17</v>
      </c>
      <c r="D6" s="11">
        <v>9</v>
      </c>
      <c r="E6" s="12">
        <f t="shared" si="0"/>
        <v>5.5555555555555554</v>
      </c>
      <c r="F6" s="11">
        <v>8</v>
      </c>
      <c r="G6" s="12">
        <f t="shared" si="1"/>
        <v>5.298013245033113</v>
      </c>
      <c r="H6" s="11">
        <v>9</v>
      </c>
      <c r="I6" s="12">
        <f t="shared" si="2"/>
        <v>6.2068965517241379</v>
      </c>
      <c r="J6" s="11">
        <v>12</v>
      </c>
      <c r="K6" s="12">
        <f t="shared" si="3"/>
        <v>8.9552238805970141</v>
      </c>
      <c r="L6" s="11">
        <v>11</v>
      </c>
      <c r="M6" s="12">
        <f t="shared" si="4"/>
        <v>10.091743119266056</v>
      </c>
      <c r="N6" s="11">
        <v>14</v>
      </c>
      <c r="O6" s="12">
        <f t="shared" si="5"/>
        <v>12.173913043478262</v>
      </c>
    </row>
    <row r="7" spans="1:15" ht="17.25" customHeight="1" x14ac:dyDescent="0.15">
      <c r="C7" s="9" t="s">
        <v>12</v>
      </c>
      <c r="D7" s="11">
        <v>18</v>
      </c>
      <c r="E7" s="12">
        <f t="shared" si="0"/>
        <v>11.111111111111111</v>
      </c>
      <c r="F7" s="11">
        <v>14</v>
      </c>
      <c r="G7" s="12">
        <f t="shared" si="1"/>
        <v>9.2715231788079464</v>
      </c>
      <c r="H7" s="11">
        <v>16</v>
      </c>
      <c r="I7" s="12">
        <f t="shared" si="2"/>
        <v>11.03448275862069</v>
      </c>
      <c r="J7" s="11">
        <v>17</v>
      </c>
      <c r="K7" s="12">
        <f t="shared" si="3"/>
        <v>12.686567164179104</v>
      </c>
      <c r="L7" s="11">
        <v>18</v>
      </c>
      <c r="M7" s="12">
        <f t="shared" si="4"/>
        <v>16.513761467889911</v>
      </c>
      <c r="N7" s="11">
        <v>16</v>
      </c>
      <c r="O7" s="12">
        <f t="shared" si="5"/>
        <v>13.913043478260869</v>
      </c>
    </row>
    <row r="8" spans="1:15" ht="17.25" customHeight="1" x14ac:dyDescent="0.15">
      <c r="C8" s="9" t="s">
        <v>13</v>
      </c>
      <c r="D8" s="11">
        <v>0</v>
      </c>
      <c r="E8" s="12">
        <f>(D8/D$12)*100</f>
        <v>0</v>
      </c>
      <c r="F8" s="11">
        <v>0</v>
      </c>
      <c r="G8" s="12">
        <f>(F8/F$12)*100</f>
        <v>0</v>
      </c>
      <c r="H8" s="11">
        <v>0</v>
      </c>
      <c r="I8" s="12">
        <f>(H8/H$12)*100</f>
        <v>0</v>
      </c>
      <c r="J8" s="11">
        <v>0</v>
      </c>
      <c r="K8" s="12">
        <f>(J8/J$12)*100</f>
        <v>0</v>
      </c>
      <c r="L8" s="11">
        <v>0</v>
      </c>
      <c r="M8" s="12">
        <f>(L8/L$12)*100</f>
        <v>0</v>
      </c>
      <c r="N8" s="11">
        <v>0</v>
      </c>
      <c r="O8" s="12">
        <f>(N8/N$12)*100</f>
        <v>0</v>
      </c>
    </row>
    <row r="9" spans="1:15" ht="17.25" customHeight="1" x14ac:dyDescent="0.15">
      <c r="C9" s="9" t="s">
        <v>14</v>
      </c>
      <c r="D9" s="11">
        <v>114</v>
      </c>
      <c r="E9" s="12">
        <f t="shared" ref="E9" si="6">(D9/D$12)*100</f>
        <v>70.370370370370367</v>
      </c>
      <c r="F9" s="11">
        <v>105</v>
      </c>
      <c r="G9" s="12">
        <f t="shared" ref="G9" si="7">(F9/F$12)*100</f>
        <v>69.536423841059602</v>
      </c>
      <c r="H9" s="11">
        <v>96</v>
      </c>
      <c r="I9" s="12">
        <f t="shared" ref="I9" si="8">(H9/H$12)*100</f>
        <v>66.206896551724142</v>
      </c>
      <c r="J9" s="11">
        <v>93</v>
      </c>
      <c r="K9" s="12">
        <f t="shared" ref="K9" si="9">(J9/J$12)*100</f>
        <v>69.402985074626869</v>
      </c>
      <c r="L9" s="11">
        <v>65</v>
      </c>
      <c r="M9" s="12">
        <f t="shared" ref="M9" si="10">(L9/L$12)*100</f>
        <v>59.633027522935777</v>
      </c>
      <c r="N9" s="11">
        <v>63</v>
      </c>
      <c r="O9" s="12">
        <f t="shared" ref="O9" si="11">(N9/N$12)*100</f>
        <v>54.782608695652172</v>
      </c>
    </row>
    <row r="10" spans="1:15" ht="17.25" customHeight="1" x14ac:dyDescent="0.15">
      <c r="C10" s="9" t="s">
        <v>15</v>
      </c>
      <c r="D10" s="11">
        <v>4</v>
      </c>
      <c r="E10" s="12">
        <f>(D10/D$12)*100</f>
        <v>2.4691358024691357</v>
      </c>
      <c r="F10" s="11">
        <v>4</v>
      </c>
      <c r="G10" s="12">
        <f>(F10/F$12)*100</f>
        <v>2.6490066225165565</v>
      </c>
      <c r="H10" s="11">
        <v>3</v>
      </c>
      <c r="I10" s="12">
        <f>(H10/H$12)*100</f>
        <v>2.0689655172413794</v>
      </c>
      <c r="J10" s="11">
        <v>1</v>
      </c>
      <c r="K10" s="12">
        <f>(J10/J$12)*100</f>
        <v>0.74626865671641784</v>
      </c>
      <c r="L10" s="11">
        <v>3</v>
      </c>
      <c r="M10" s="12">
        <f>(L10/L$12)*100</f>
        <v>2.7522935779816518</v>
      </c>
      <c r="N10" s="11">
        <v>5</v>
      </c>
      <c r="O10" s="12">
        <f>(N10/N$12)*100</f>
        <v>4.3478260869565215</v>
      </c>
    </row>
    <row r="11" spans="1:15" ht="17.25" customHeight="1" x14ac:dyDescent="0.15">
      <c r="C11" s="9" t="s">
        <v>18</v>
      </c>
      <c r="D11" s="11">
        <v>0</v>
      </c>
      <c r="E11" s="12">
        <f t="shared" ref="E11" si="12">(D11/D$12)*100</f>
        <v>0</v>
      </c>
      <c r="F11" s="11">
        <v>1</v>
      </c>
      <c r="G11" s="12">
        <f t="shared" ref="G11" si="13">(F11/F$12)*100</f>
        <v>0.66225165562913912</v>
      </c>
      <c r="H11" s="11">
        <v>0</v>
      </c>
      <c r="I11" s="12">
        <f t="shared" ref="I11" si="14">(H11/H$12)*100</f>
        <v>0</v>
      </c>
      <c r="J11" s="11">
        <v>1</v>
      </c>
      <c r="K11" s="12">
        <f t="shared" ref="K11" si="15">(J11/J$12)*100</f>
        <v>0.74626865671641784</v>
      </c>
      <c r="L11" s="11">
        <v>1</v>
      </c>
      <c r="M11" s="12">
        <f t="shared" ref="M11" si="16">(L11/L$12)*100</f>
        <v>0.91743119266055051</v>
      </c>
      <c r="N11" s="11">
        <v>0</v>
      </c>
      <c r="O11" s="12">
        <f t="shared" ref="O11" si="17">(N11/N$12)*100</f>
        <v>0</v>
      </c>
    </row>
    <row r="12" spans="1:15" ht="17.25" customHeight="1" x14ac:dyDescent="0.15">
      <c r="C12" s="9" t="s">
        <v>6</v>
      </c>
      <c r="D12" s="11">
        <f>SUM(D3:D11)</f>
        <v>162</v>
      </c>
      <c r="E12" s="12">
        <f>(D12/D$12)*100</f>
        <v>100</v>
      </c>
      <c r="F12" s="11">
        <f>SUM(F3:F11)</f>
        <v>151</v>
      </c>
      <c r="G12" s="12">
        <f>(F12/F$12)*100</f>
        <v>100</v>
      </c>
      <c r="H12" s="11">
        <f>SUM(H3:H11)</f>
        <v>145</v>
      </c>
      <c r="I12" s="12">
        <f>(H12/H$12)*100</f>
        <v>100</v>
      </c>
      <c r="J12" s="11">
        <f>SUM(J3:J11)</f>
        <v>134</v>
      </c>
      <c r="K12" s="12">
        <f>(J12/J$12)*100</f>
        <v>100</v>
      </c>
      <c r="L12" s="11">
        <f>SUM(L3:L11)</f>
        <v>109</v>
      </c>
      <c r="M12" s="12">
        <f>(L12/L$12)*100</f>
        <v>100</v>
      </c>
      <c r="N12" s="11">
        <f>SUM(N3:N11)</f>
        <v>115</v>
      </c>
      <c r="O12" s="12">
        <f>(N12/N$12)*100</f>
        <v>100</v>
      </c>
    </row>
    <row r="13" spans="1:15" ht="17.25" customHeight="1" thickBot="1" x14ac:dyDescent="0.2">
      <c r="C13" s="9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13"/>
    </row>
    <row r="14" spans="1:15" ht="17.25" customHeight="1" thickTop="1" x14ac:dyDescent="0.15">
      <c r="B14" s="7" t="s">
        <v>3</v>
      </c>
      <c r="C14" s="8" t="s">
        <v>24</v>
      </c>
      <c r="D14" s="14">
        <v>1</v>
      </c>
      <c r="E14" s="15">
        <f t="shared" ref="E14:E23" si="18">(D14/D$23)*100</f>
        <v>0.69444444444444442</v>
      </c>
      <c r="F14" s="14">
        <v>4</v>
      </c>
      <c r="G14" s="15">
        <f t="shared" ref="G14:G23" si="19">(F14/F$23)*100</f>
        <v>2.8985507246376812</v>
      </c>
      <c r="H14" s="14">
        <v>4</v>
      </c>
      <c r="I14" s="15">
        <f t="shared" ref="I14:I23" si="20">(H14/H$23)*100</f>
        <v>2.5974025974025974</v>
      </c>
      <c r="J14" s="14">
        <v>2</v>
      </c>
      <c r="K14" s="15">
        <f t="shared" ref="K14:K23" si="21">(J14/J$23)*100</f>
        <v>1.5384615384615385</v>
      </c>
      <c r="L14" s="14">
        <v>2</v>
      </c>
      <c r="M14" s="15">
        <f t="shared" ref="M14:M23" si="22">(L14/L$23)*100</f>
        <v>1.639344262295082</v>
      </c>
      <c r="N14" s="14">
        <v>6</v>
      </c>
      <c r="O14" s="15">
        <f t="shared" ref="O14:O23" si="23">(N14/N$23)*100</f>
        <v>5.0420168067226889</v>
      </c>
    </row>
    <row r="15" spans="1:15" ht="17.25" customHeight="1" x14ac:dyDescent="0.15">
      <c r="C15" s="9" t="s">
        <v>16</v>
      </c>
      <c r="D15" s="11">
        <v>20</v>
      </c>
      <c r="E15" s="12">
        <f t="shared" si="18"/>
        <v>13.888888888888889</v>
      </c>
      <c r="F15" s="11">
        <v>18</v>
      </c>
      <c r="G15" s="12">
        <f t="shared" si="19"/>
        <v>13.043478260869565</v>
      </c>
      <c r="H15" s="11">
        <v>26</v>
      </c>
      <c r="I15" s="12">
        <f t="shared" si="20"/>
        <v>16.883116883116884</v>
      </c>
      <c r="J15" s="11">
        <v>24</v>
      </c>
      <c r="K15" s="12">
        <f t="shared" si="21"/>
        <v>18.461538461538463</v>
      </c>
      <c r="L15" s="11">
        <v>19</v>
      </c>
      <c r="M15" s="12">
        <f t="shared" si="22"/>
        <v>15.573770491803279</v>
      </c>
      <c r="N15" s="11">
        <v>21</v>
      </c>
      <c r="O15" s="12">
        <f t="shared" si="23"/>
        <v>17.647058823529413</v>
      </c>
    </row>
    <row r="16" spans="1:15" ht="17.25" customHeight="1" x14ac:dyDescent="0.15">
      <c r="C16" s="9" t="s">
        <v>11</v>
      </c>
      <c r="D16" s="11">
        <v>0</v>
      </c>
      <c r="E16" s="12">
        <f t="shared" si="18"/>
        <v>0</v>
      </c>
      <c r="F16" s="11">
        <v>0</v>
      </c>
      <c r="G16" s="12">
        <f t="shared" si="19"/>
        <v>0</v>
      </c>
      <c r="H16" s="11">
        <v>0</v>
      </c>
      <c r="I16" s="12">
        <f t="shared" si="20"/>
        <v>0</v>
      </c>
      <c r="J16" s="11">
        <v>0</v>
      </c>
      <c r="K16" s="12">
        <f t="shared" si="21"/>
        <v>0</v>
      </c>
      <c r="L16" s="11">
        <v>0</v>
      </c>
      <c r="M16" s="12">
        <f t="shared" si="22"/>
        <v>0</v>
      </c>
      <c r="N16" s="11">
        <v>0</v>
      </c>
      <c r="O16" s="12">
        <f t="shared" si="23"/>
        <v>0</v>
      </c>
    </row>
    <row r="17" spans="2:15" ht="17.25" customHeight="1" x14ac:dyDescent="0.15">
      <c r="C17" s="9" t="s">
        <v>17</v>
      </c>
      <c r="D17" s="11">
        <v>16</v>
      </c>
      <c r="E17" s="12">
        <f t="shared" si="18"/>
        <v>11.111111111111111</v>
      </c>
      <c r="F17" s="11">
        <v>19</v>
      </c>
      <c r="G17" s="12">
        <f t="shared" si="19"/>
        <v>13.768115942028986</v>
      </c>
      <c r="H17" s="11">
        <v>20</v>
      </c>
      <c r="I17" s="12">
        <f t="shared" si="20"/>
        <v>12.987012987012985</v>
      </c>
      <c r="J17" s="11">
        <v>16</v>
      </c>
      <c r="K17" s="12">
        <f t="shared" si="21"/>
        <v>12.307692307692308</v>
      </c>
      <c r="L17" s="11">
        <v>17</v>
      </c>
      <c r="M17" s="12">
        <f t="shared" si="22"/>
        <v>13.934426229508196</v>
      </c>
      <c r="N17" s="11">
        <v>10</v>
      </c>
      <c r="O17" s="12">
        <f t="shared" si="23"/>
        <v>8.4033613445378155</v>
      </c>
    </row>
    <row r="18" spans="2:15" ht="17.25" customHeight="1" x14ac:dyDescent="0.15">
      <c r="C18" s="9" t="s">
        <v>12</v>
      </c>
      <c r="D18" s="11">
        <v>16</v>
      </c>
      <c r="E18" s="12">
        <f t="shared" si="18"/>
        <v>11.111111111111111</v>
      </c>
      <c r="F18" s="11">
        <v>18</v>
      </c>
      <c r="G18" s="12">
        <f t="shared" si="19"/>
        <v>13.043478260869565</v>
      </c>
      <c r="H18" s="11">
        <v>20</v>
      </c>
      <c r="I18" s="12">
        <f t="shared" si="20"/>
        <v>12.987012987012985</v>
      </c>
      <c r="J18" s="11">
        <v>20</v>
      </c>
      <c r="K18" s="12">
        <f t="shared" si="21"/>
        <v>15.384615384615385</v>
      </c>
      <c r="L18" s="11">
        <v>19</v>
      </c>
      <c r="M18" s="12">
        <f t="shared" si="22"/>
        <v>15.573770491803279</v>
      </c>
      <c r="N18" s="11">
        <v>19</v>
      </c>
      <c r="O18" s="12">
        <f t="shared" si="23"/>
        <v>15.966386554621847</v>
      </c>
    </row>
    <row r="19" spans="2:15" ht="17.25" customHeight="1" x14ac:dyDescent="0.15">
      <c r="C19" s="9" t="s">
        <v>13</v>
      </c>
      <c r="D19" s="11">
        <v>0</v>
      </c>
      <c r="E19" s="12">
        <f t="shared" si="18"/>
        <v>0</v>
      </c>
      <c r="F19" s="11">
        <v>0</v>
      </c>
      <c r="G19" s="12">
        <f t="shared" si="19"/>
        <v>0</v>
      </c>
      <c r="H19" s="11">
        <v>0</v>
      </c>
      <c r="I19" s="12">
        <f t="shared" si="20"/>
        <v>0</v>
      </c>
      <c r="J19" s="11">
        <v>0</v>
      </c>
      <c r="K19" s="12">
        <f t="shared" si="21"/>
        <v>0</v>
      </c>
      <c r="L19" s="11">
        <v>0</v>
      </c>
      <c r="M19" s="12">
        <f t="shared" si="22"/>
        <v>0</v>
      </c>
      <c r="N19" s="11">
        <v>0</v>
      </c>
      <c r="O19" s="12">
        <f t="shared" si="23"/>
        <v>0</v>
      </c>
    </row>
    <row r="20" spans="2:15" ht="17.25" customHeight="1" x14ac:dyDescent="0.15">
      <c r="C20" s="9" t="s">
        <v>14</v>
      </c>
      <c r="D20" s="11">
        <v>86</v>
      </c>
      <c r="E20" s="12">
        <f t="shared" si="18"/>
        <v>59.722222222222221</v>
      </c>
      <c r="F20" s="11">
        <v>75</v>
      </c>
      <c r="G20" s="12">
        <f t="shared" si="19"/>
        <v>54.347826086956516</v>
      </c>
      <c r="H20" s="11">
        <v>82</v>
      </c>
      <c r="I20" s="12">
        <f t="shared" si="20"/>
        <v>53.246753246753244</v>
      </c>
      <c r="J20" s="11">
        <v>67</v>
      </c>
      <c r="K20" s="12">
        <f t="shared" si="21"/>
        <v>51.538461538461533</v>
      </c>
      <c r="L20" s="11">
        <v>62</v>
      </c>
      <c r="M20" s="12">
        <f t="shared" si="22"/>
        <v>50.819672131147541</v>
      </c>
      <c r="N20" s="11">
        <v>60</v>
      </c>
      <c r="O20" s="12">
        <f t="shared" si="23"/>
        <v>50.420168067226889</v>
      </c>
    </row>
    <row r="21" spans="2:15" ht="17.25" customHeight="1" x14ac:dyDescent="0.15">
      <c r="C21" s="9" t="s">
        <v>15</v>
      </c>
      <c r="D21" s="11">
        <v>2</v>
      </c>
      <c r="E21" s="12">
        <f t="shared" si="18"/>
        <v>1.3888888888888888</v>
      </c>
      <c r="F21" s="11">
        <v>3</v>
      </c>
      <c r="G21" s="12">
        <f t="shared" si="19"/>
        <v>2.1739130434782608</v>
      </c>
      <c r="H21" s="11">
        <v>2</v>
      </c>
      <c r="I21" s="12">
        <f t="shared" si="20"/>
        <v>1.2987012987012987</v>
      </c>
      <c r="J21" s="11">
        <v>1</v>
      </c>
      <c r="K21" s="12">
        <f t="shared" si="21"/>
        <v>0.76923076923076927</v>
      </c>
      <c r="L21" s="11">
        <v>3</v>
      </c>
      <c r="M21" s="12">
        <f t="shared" si="22"/>
        <v>2.459016393442623</v>
      </c>
      <c r="N21" s="11">
        <v>2</v>
      </c>
      <c r="O21" s="12">
        <f t="shared" si="23"/>
        <v>1.680672268907563</v>
      </c>
    </row>
    <row r="22" spans="2:15" ht="17.25" customHeight="1" x14ac:dyDescent="0.15">
      <c r="C22" s="9" t="s">
        <v>18</v>
      </c>
      <c r="D22" s="11">
        <v>3</v>
      </c>
      <c r="E22" s="12">
        <f t="shared" si="18"/>
        <v>2.083333333333333</v>
      </c>
      <c r="F22" s="11">
        <v>1</v>
      </c>
      <c r="G22" s="12">
        <f t="shared" si="19"/>
        <v>0.72463768115942029</v>
      </c>
      <c r="H22" s="11">
        <v>0</v>
      </c>
      <c r="I22" s="12">
        <f t="shared" si="20"/>
        <v>0</v>
      </c>
      <c r="J22" s="11">
        <v>0</v>
      </c>
      <c r="K22" s="12">
        <f t="shared" si="21"/>
        <v>0</v>
      </c>
      <c r="L22" s="11">
        <v>0</v>
      </c>
      <c r="M22" s="12">
        <f t="shared" si="22"/>
        <v>0</v>
      </c>
      <c r="N22" s="11">
        <v>1</v>
      </c>
      <c r="O22" s="12">
        <f t="shared" si="23"/>
        <v>0.84033613445378152</v>
      </c>
    </row>
    <row r="23" spans="2:15" ht="17.25" customHeight="1" x14ac:dyDescent="0.15">
      <c r="C23" s="9" t="s">
        <v>6</v>
      </c>
      <c r="D23" s="11">
        <f>SUM(D14:D22)</f>
        <v>144</v>
      </c>
      <c r="E23" s="12">
        <f t="shared" si="18"/>
        <v>100</v>
      </c>
      <c r="F23" s="11">
        <f>SUM(F14:F22)</f>
        <v>138</v>
      </c>
      <c r="G23" s="12">
        <f t="shared" si="19"/>
        <v>100</v>
      </c>
      <c r="H23" s="11">
        <f>SUM(H14:H22)</f>
        <v>154</v>
      </c>
      <c r="I23" s="12">
        <f t="shared" si="20"/>
        <v>100</v>
      </c>
      <c r="J23" s="11">
        <f>SUM(J14:J22)</f>
        <v>130</v>
      </c>
      <c r="K23" s="12">
        <f t="shared" si="21"/>
        <v>100</v>
      </c>
      <c r="L23" s="11">
        <f>SUM(L14:L22)</f>
        <v>122</v>
      </c>
      <c r="M23" s="12">
        <f t="shared" si="22"/>
        <v>100</v>
      </c>
      <c r="N23" s="11">
        <f>SUM(N14:N22)</f>
        <v>119</v>
      </c>
      <c r="O23" s="12">
        <f t="shared" si="23"/>
        <v>100</v>
      </c>
    </row>
    <row r="24" spans="2:15" ht="17.25" customHeight="1" thickBot="1" x14ac:dyDescent="0.2">
      <c r="C24" s="9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  <c r="O24" s="13"/>
    </row>
    <row r="25" spans="2:15" ht="17.25" customHeight="1" thickTop="1" x14ac:dyDescent="0.15">
      <c r="B25" s="7" t="s">
        <v>6</v>
      </c>
      <c r="C25" s="8" t="s">
        <v>24</v>
      </c>
      <c r="D25" s="14">
        <f t="shared" ref="D25" si="24">SUM(D3,D14)</f>
        <v>2</v>
      </c>
      <c r="E25" s="15">
        <f t="shared" ref="E25:E33" si="25">(D25/D$34)*100</f>
        <v>0.65359477124183007</v>
      </c>
      <c r="F25" s="14">
        <f t="shared" ref="F25" si="26">SUM(F3,F14)</f>
        <v>5</v>
      </c>
      <c r="G25" s="15">
        <f t="shared" ref="G25:G33" si="27">(F25/F$34)*100</f>
        <v>1.7301038062283738</v>
      </c>
      <c r="H25" s="14">
        <f t="shared" ref="H25" si="28">SUM(H3,H14)</f>
        <v>5</v>
      </c>
      <c r="I25" s="15">
        <f t="shared" ref="I25:I33" si="29">(H25/H$34)*100</f>
        <v>1.6722408026755853</v>
      </c>
      <c r="J25" s="14">
        <f t="shared" ref="J25" si="30">SUM(J3,J14)</f>
        <v>4</v>
      </c>
      <c r="K25" s="15">
        <f t="shared" ref="K25:K33" si="31">(J25/J$34)*100</f>
        <v>1.5151515151515151</v>
      </c>
      <c r="L25" s="14">
        <f t="shared" ref="L25:N25" si="32">SUM(L3,L14)</f>
        <v>3</v>
      </c>
      <c r="M25" s="15">
        <f t="shared" ref="M25:M33" si="33">(L25/L$34)*100</f>
        <v>1.2987012987012987</v>
      </c>
      <c r="N25" s="14">
        <f t="shared" si="32"/>
        <v>8</v>
      </c>
      <c r="O25" s="15">
        <f t="shared" ref="O25:O33" si="34">(N25/N$34)*100</f>
        <v>3.4188034188034191</v>
      </c>
    </row>
    <row r="26" spans="2:15" ht="17.25" customHeight="1" x14ac:dyDescent="0.15">
      <c r="C26" s="9" t="s">
        <v>16</v>
      </c>
      <c r="D26" s="11">
        <f t="shared" ref="D26" si="35">SUM(D4,D15)</f>
        <v>36</v>
      </c>
      <c r="E26" s="12">
        <f t="shared" si="25"/>
        <v>11.76470588235294</v>
      </c>
      <c r="F26" s="11">
        <f t="shared" ref="F26" si="36">SUM(F4,F15)</f>
        <v>35</v>
      </c>
      <c r="G26" s="12">
        <f t="shared" si="27"/>
        <v>12.110726643598616</v>
      </c>
      <c r="H26" s="11">
        <f t="shared" ref="H26" si="37">SUM(H4,H15)</f>
        <v>45</v>
      </c>
      <c r="I26" s="12">
        <f t="shared" si="29"/>
        <v>15.050167224080269</v>
      </c>
      <c r="J26" s="11">
        <f t="shared" ref="J26" si="38">SUM(J4,J15)</f>
        <v>31</v>
      </c>
      <c r="K26" s="12">
        <f t="shared" si="31"/>
        <v>11.742424242424242</v>
      </c>
      <c r="L26" s="11">
        <f t="shared" ref="L26:N26" si="39">SUM(L4,L15)</f>
        <v>29</v>
      </c>
      <c r="M26" s="12">
        <f t="shared" si="33"/>
        <v>12.554112554112553</v>
      </c>
      <c r="N26" s="11">
        <f t="shared" si="39"/>
        <v>36</v>
      </c>
      <c r="O26" s="12">
        <f t="shared" si="34"/>
        <v>15.384615384615385</v>
      </c>
    </row>
    <row r="27" spans="2:15" ht="17.25" customHeight="1" x14ac:dyDescent="0.15">
      <c r="C27" s="9" t="s">
        <v>11</v>
      </c>
      <c r="D27" s="11">
        <f t="shared" ref="D27" si="40">SUM(D5,D16)</f>
        <v>0</v>
      </c>
      <c r="E27" s="12">
        <f t="shared" si="25"/>
        <v>0</v>
      </c>
      <c r="F27" s="11">
        <f t="shared" ref="F27" si="41">SUM(F5,F16)</f>
        <v>1</v>
      </c>
      <c r="G27" s="12">
        <f t="shared" si="27"/>
        <v>0.34602076124567477</v>
      </c>
      <c r="H27" s="11">
        <f t="shared" ref="H27" si="42">SUM(H5,H16)</f>
        <v>1</v>
      </c>
      <c r="I27" s="12">
        <f t="shared" si="29"/>
        <v>0.33444816053511706</v>
      </c>
      <c r="J27" s="11">
        <f t="shared" ref="J27" si="43">SUM(J5,J16)</f>
        <v>1</v>
      </c>
      <c r="K27" s="12">
        <f t="shared" si="31"/>
        <v>0.37878787878787878</v>
      </c>
      <c r="L27" s="11">
        <f t="shared" ref="L27:N27" si="44">SUM(L5,L16)</f>
        <v>0</v>
      </c>
      <c r="M27" s="12">
        <f t="shared" si="33"/>
        <v>0</v>
      </c>
      <c r="N27" s="11">
        <f t="shared" si="44"/>
        <v>0</v>
      </c>
      <c r="O27" s="12">
        <f t="shared" si="34"/>
        <v>0</v>
      </c>
    </row>
    <row r="28" spans="2:15" ht="17.25" customHeight="1" x14ac:dyDescent="0.15">
      <c r="C28" s="9" t="s">
        <v>17</v>
      </c>
      <c r="D28" s="11">
        <f t="shared" ref="D28" si="45">SUM(D6,D17)</f>
        <v>25</v>
      </c>
      <c r="E28" s="12">
        <f t="shared" si="25"/>
        <v>8.1699346405228752</v>
      </c>
      <c r="F28" s="11">
        <f t="shared" ref="F28" si="46">SUM(F6,F17)</f>
        <v>27</v>
      </c>
      <c r="G28" s="12">
        <f t="shared" si="27"/>
        <v>9.3425605536332181</v>
      </c>
      <c r="H28" s="11">
        <f t="shared" ref="H28" si="47">SUM(H6,H17)</f>
        <v>29</v>
      </c>
      <c r="I28" s="12">
        <f t="shared" si="29"/>
        <v>9.6989966555183944</v>
      </c>
      <c r="J28" s="11">
        <f t="shared" ref="J28" si="48">SUM(J6,J17)</f>
        <v>28</v>
      </c>
      <c r="K28" s="12">
        <f t="shared" si="31"/>
        <v>10.606060606060606</v>
      </c>
      <c r="L28" s="11">
        <f t="shared" ref="L28:N28" si="49">SUM(L6,L17)</f>
        <v>28</v>
      </c>
      <c r="M28" s="12">
        <f t="shared" si="33"/>
        <v>12.121212121212121</v>
      </c>
      <c r="N28" s="11">
        <f t="shared" si="49"/>
        <v>24</v>
      </c>
      <c r="O28" s="12">
        <f t="shared" si="34"/>
        <v>10.256410256410255</v>
      </c>
    </row>
    <row r="29" spans="2:15" ht="17.25" customHeight="1" x14ac:dyDescent="0.15">
      <c r="C29" s="9" t="s">
        <v>12</v>
      </c>
      <c r="D29" s="11">
        <f t="shared" ref="D29" si="50">SUM(D7,D18)</f>
        <v>34</v>
      </c>
      <c r="E29" s="12">
        <f t="shared" si="25"/>
        <v>11.111111111111111</v>
      </c>
      <c r="F29" s="11">
        <f t="shared" ref="F29" si="51">SUM(F7,F18)</f>
        <v>32</v>
      </c>
      <c r="G29" s="12">
        <f t="shared" si="27"/>
        <v>11.072664359861593</v>
      </c>
      <c r="H29" s="11">
        <f t="shared" ref="H29" si="52">SUM(H7,H18)</f>
        <v>36</v>
      </c>
      <c r="I29" s="12">
        <f t="shared" si="29"/>
        <v>12.040133779264215</v>
      </c>
      <c r="J29" s="11">
        <f t="shared" ref="J29" si="53">SUM(J7,J18)</f>
        <v>37</v>
      </c>
      <c r="K29" s="12">
        <f t="shared" si="31"/>
        <v>14.015151515151514</v>
      </c>
      <c r="L29" s="11">
        <f t="shared" ref="L29:N29" si="54">SUM(L7,L18)</f>
        <v>37</v>
      </c>
      <c r="M29" s="12">
        <f t="shared" si="33"/>
        <v>16.017316017316016</v>
      </c>
      <c r="N29" s="11">
        <f t="shared" si="54"/>
        <v>35</v>
      </c>
      <c r="O29" s="12">
        <f t="shared" si="34"/>
        <v>14.957264957264957</v>
      </c>
    </row>
    <row r="30" spans="2:15" ht="17.25" customHeight="1" x14ac:dyDescent="0.15">
      <c r="C30" s="9" t="s">
        <v>13</v>
      </c>
      <c r="D30" s="11">
        <f>SUM(D8,D19)</f>
        <v>0</v>
      </c>
      <c r="E30" s="12">
        <f t="shared" si="25"/>
        <v>0</v>
      </c>
      <c r="F30" s="11">
        <f>SUM(F8,F19)</f>
        <v>0</v>
      </c>
      <c r="G30" s="12">
        <f t="shared" si="27"/>
        <v>0</v>
      </c>
      <c r="H30" s="11">
        <f>SUM(H8,H19)</f>
        <v>0</v>
      </c>
      <c r="I30" s="12">
        <f t="shared" si="29"/>
        <v>0</v>
      </c>
      <c r="J30" s="11">
        <f>SUM(J8,J19)</f>
        <v>0</v>
      </c>
      <c r="K30" s="12">
        <f t="shared" si="31"/>
        <v>0</v>
      </c>
      <c r="L30" s="11">
        <f>SUM(L8,L19)</f>
        <v>0</v>
      </c>
      <c r="M30" s="12">
        <f t="shared" si="33"/>
        <v>0</v>
      </c>
      <c r="N30" s="11">
        <f>SUM(N8,N19)</f>
        <v>0</v>
      </c>
      <c r="O30" s="12">
        <f t="shared" si="34"/>
        <v>0</v>
      </c>
    </row>
    <row r="31" spans="2:15" ht="17.25" customHeight="1" x14ac:dyDescent="0.15">
      <c r="C31" s="9" t="s">
        <v>14</v>
      </c>
      <c r="D31" s="11">
        <f t="shared" ref="D31" si="55">SUM(D9,D20)</f>
        <v>200</v>
      </c>
      <c r="E31" s="12">
        <f t="shared" si="25"/>
        <v>65.359477124183002</v>
      </c>
      <c r="F31" s="11">
        <f t="shared" ref="F31" si="56">SUM(F9,F20)</f>
        <v>180</v>
      </c>
      <c r="G31" s="12">
        <f t="shared" si="27"/>
        <v>62.283737024221452</v>
      </c>
      <c r="H31" s="11">
        <f t="shared" ref="H31" si="57">SUM(H9,H20)</f>
        <v>178</v>
      </c>
      <c r="I31" s="12">
        <f t="shared" si="29"/>
        <v>59.531772575250841</v>
      </c>
      <c r="J31" s="11">
        <f t="shared" ref="J31" si="58">SUM(J9,J20)</f>
        <v>160</v>
      </c>
      <c r="K31" s="12">
        <f t="shared" si="31"/>
        <v>60.606060606060609</v>
      </c>
      <c r="L31" s="11">
        <f t="shared" ref="L31:N31" si="59">SUM(L9,L20)</f>
        <v>127</v>
      </c>
      <c r="M31" s="12">
        <f t="shared" si="33"/>
        <v>54.978354978354979</v>
      </c>
      <c r="N31" s="11">
        <f t="shared" si="59"/>
        <v>123</v>
      </c>
      <c r="O31" s="12">
        <f t="shared" si="34"/>
        <v>52.564102564102569</v>
      </c>
    </row>
    <row r="32" spans="2:15" ht="17.25" customHeight="1" x14ac:dyDescent="0.15">
      <c r="C32" s="9" t="s">
        <v>15</v>
      </c>
      <c r="D32" s="11">
        <f>SUM(D10,D21)</f>
        <v>6</v>
      </c>
      <c r="E32" s="12">
        <f t="shared" si="25"/>
        <v>1.9607843137254901</v>
      </c>
      <c r="F32" s="11">
        <f>SUM(F10,F21)</f>
        <v>7</v>
      </c>
      <c r="G32" s="12">
        <f t="shared" si="27"/>
        <v>2.422145328719723</v>
      </c>
      <c r="H32" s="11">
        <f>SUM(H10,H21)</f>
        <v>5</v>
      </c>
      <c r="I32" s="12">
        <f t="shared" si="29"/>
        <v>1.6722408026755853</v>
      </c>
      <c r="J32" s="11">
        <f>SUM(J10,J21)</f>
        <v>2</v>
      </c>
      <c r="K32" s="12">
        <f t="shared" si="31"/>
        <v>0.75757575757575757</v>
      </c>
      <c r="L32" s="11">
        <f>SUM(L10,L21)</f>
        <v>6</v>
      </c>
      <c r="M32" s="12">
        <f t="shared" si="33"/>
        <v>2.5974025974025974</v>
      </c>
      <c r="N32" s="11">
        <f>SUM(N10,N21)</f>
        <v>7</v>
      </c>
      <c r="O32" s="12">
        <f t="shared" si="34"/>
        <v>2.9914529914529915</v>
      </c>
    </row>
    <row r="33" spans="2:15" ht="17.25" customHeight="1" x14ac:dyDescent="0.15">
      <c r="C33" s="9" t="s">
        <v>18</v>
      </c>
      <c r="D33" s="11">
        <f t="shared" ref="D33" si="60">SUM(D11,D22)</f>
        <v>3</v>
      </c>
      <c r="E33" s="12">
        <f t="shared" si="25"/>
        <v>0.98039215686274506</v>
      </c>
      <c r="F33" s="11">
        <f t="shared" ref="F33" si="61">SUM(F11,F22)</f>
        <v>2</v>
      </c>
      <c r="G33" s="12">
        <f t="shared" si="27"/>
        <v>0.69204152249134954</v>
      </c>
      <c r="H33" s="11">
        <f t="shared" ref="H33" si="62">SUM(H11,H22)</f>
        <v>0</v>
      </c>
      <c r="I33" s="12">
        <f t="shared" si="29"/>
        <v>0</v>
      </c>
      <c r="J33" s="11">
        <f t="shared" ref="J33" si="63">SUM(J11,J22)</f>
        <v>1</v>
      </c>
      <c r="K33" s="12">
        <f t="shared" si="31"/>
        <v>0.37878787878787878</v>
      </c>
      <c r="L33" s="11">
        <f t="shared" ref="L33:N33" si="64">SUM(L11,L22)</f>
        <v>1</v>
      </c>
      <c r="M33" s="12">
        <f t="shared" si="33"/>
        <v>0.4329004329004329</v>
      </c>
      <c r="N33" s="11">
        <f t="shared" si="64"/>
        <v>1</v>
      </c>
      <c r="O33" s="12">
        <f t="shared" si="34"/>
        <v>0.42735042735042739</v>
      </c>
    </row>
    <row r="34" spans="2:15" ht="17.25" customHeight="1" x14ac:dyDescent="0.15">
      <c r="C34" s="9" t="s">
        <v>6</v>
      </c>
      <c r="D34" s="11">
        <f>SUM(D25:D33)</f>
        <v>306</v>
      </c>
      <c r="E34" s="12">
        <f>(D34/D$34)*100</f>
        <v>100</v>
      </c>
      <c r="F34" s="11">
        <f>SUM(F25:F33)</f>
        <v>289</v>
      </c>
      <c r="G34" s="12">
        <f>(F34/F$34)*100</f>
        <v>100</v>
      </c>
      <c r="H34" s="11">
        <f>SUM(H25:H33)</f>
        <v>299</v>
      </c>
      <c r="I34" s="12">
        <f>(H34/H$34)*100</f>
        <v>100</v>
      </c>
      <c r="J34" s="11">
        <f>SUM(J25:J33)</f>
        <v>264</v>
      </c>
      <c r="K34" s="12">
        <f>(J34/J$34)*100</f>
        <v>100</v>
      </c>
      <c r="L34" s="11">
        <f>SUM(L25:L33)</f>
        <v>231</v>
      </c>
      <c r="M34" s="12">
        <f>(L34/L$34)*100</f>
        <v>100</v>
      </c>
      <c r="N34" s="11">
        <f>SUM(N25:N33)</f>
        <v>234</v>
      </c>
      <c r="O34" s="12">
        <f>(N34/N$34)*100</f>
        <v>100</v>
      </c>
    </row>
    <row r="36" spans="2:15" x14ac:dyDescent="0.15">
      <c r="B36" s="4" t="s">
        <v>10</v>
      </c>
    </row>
  </sheetData>
  <mergeCells count="6">
    <mergeCell ref="D1:E1"/>
    <mergeCell ref="N1:O1"/>
    <mergeCell ref="F1:G1"/>
    <mergeCell ref="H1:I1"/>
    <mergeCell ref="L1:M1"/>
    <mergeCell ref="J1:K1"/>
  </mergeCells>
  <pageMargins left="0.7" right="0.7" top="0.75" bottom="0.75" header="0.3" footer="0.3"/>
  <pageSetup scale="78" orientation="portrait" r:id="rId1"/>
  <headerFooter>
    <oddHeader>&amp;L&amp;"Arial Narrow,Bold"&amp;16Business-Fall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All</vt:lpstr>
      <vt:lpstr>UG</vt:lpstr>
      <vt:lpstr>GR</vt:lpstr>
      <vt:lpstr>All (CLASS)</vt:lpstr>
      <vt:lpstr>UG (CLASS)</vt:lpstr>
      <vt:lpstr>GR (CLASS)</vt:lpstr>
      <vt:lpstr>All (Business)</vt:lpstr>
      <vt:lpstr>UG (Business)</vt:lpstr>
      <vt:lpstr>GR (Business)</vt:lpstr>
      <vt:lpstr>All (SEPS)</vt:lpstr>
      <vt:lpstr>UG (SEPS)</vt:lpstr>
      <vt:lpstr>GR (SEPS)</vt:lpstr>
      <vt:lpstr>All (SEST)</vt:lpstr>
      <vt:lpstr>UG (SEST)</vt:lpstr>
      <vt:lpstr>GR (SEST)</vt:lpstr>
      <vt:lpstr>All (OO)</vt:lpstr>
      <vt:lpstr>UG (OO)</vt:lpstr>
      <vt:lpstr>GR (OO)</vt:lpstr>
      <vt:lpstr>All School Chk</vt:lpstr>
      <vt:lpstr>UG School Chk</vt:lpstr>
      <vt:lpstr>GR School Chk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Hosch</dc:creator>
  <cp:lastModifiedBy>Frosceno, Leah (Institutional Marketing)</cp:lastModifiedBy>
  <cp:lastPrinted>2022-09-27T15:55:29Z</cp:lastPrinted>
  <dcterms:created xsi:type="dcterms:W3CDTF">2009-08-11T19:56:24Z</dcterms:created>
  <dcterms:modified xsi:type="dcterms:W3CDTF">2023-10-06T17:00:41Z</dcterms:modified>
</cp:coreProperties>
</file>